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8" windowWidth="12192" windowHeight="12828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Položky!$A$1:$K$41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BG33" i="3" l="1"/>
  <c r="BF33" i="3"/>
  <c r="BE33" i="3"/>
  <c r="BD33" i="3"/>
  <c r="I33" i="3"/>
  <c r="G33" i="3"/>
  <c r="BC33" i="3" s="1"/>
  <c r="BG32" i="3"/>
  <c r="BF32" i="3"/>
  <c r="BE32" i="3"/>
  <c r="BD32" i="3"/>
  <c r="I32" i="3"/>
  <c r="G32" i="3"/>
  <c r="BC32" i="3" s="1"/>
  <c r="BG31" i="3"/>
  <c r="BF31" i="3"/>
  <c r="BE31" i="3"/>
  <c r="BD31" i="3"/>
  <c r="I31" i="3"/>
  <c r="G31" i="3"/>
  <c r="BC31" i="3" s="1"/>
  <c r="BG30" i="3"/>
  <c r="BF30" i="3"/>
  <c r="BE30" i="3"/>
  <c r="BD30" i="3"/>
  <c r="I30" i="3"/>
  <c r="G30" i="3"/>
  <c r="BC30" i="3" s="1"/>
  <c r="BG29" i="3"/>
  <c r="BF29" i="3"/>
  <c r="BF34" i="3" s="1"/>
  <c r="BE29" i="3"/>
  <c r="BD29" i="3"/>
  <c r="I29" i="3"/>
  <c r="G29" i="3"/>
  <c r="BC29" i="3" s="1"/>
  <c r="BC34" i="3" s="1"/>
  <c r="C34" i="3"/>
  <c r="BG26" i="3"/>
  <c r="BG27" i="3" s="1"/>
  <c r="BF26" i="3"/>
  <c r="BF27" i="3" s="1"/>
  <c r="BE26" i="3"/>
  <c r="BE27" i="3" s="1"/>
  <c r="BC26" i="3"/>
  <c r="BC27" i="3" s="1"/>
  <c r="I26" i="3"/>
  <c r="I27" i="3" s="1"/>
  <c r="G26" i="3"/>
  <c r="BD26" i="3" s="1"/>
  <c r="BD27" i="3" s="1"/>
  <c r="C27" i="3"/>
  <c r="BG23" i="3"/>
  <c r="BF23" i="3"/>
  <c r="BE23" i="3"/>
  <c r="BC23" i="3"/>
  <c r="I23" i="3"/>
  <c r="G23" i="3"/>
  <c r="BD23" i="3" s="1"/>
  <c r="BG22" i="3"/>
  <c r="BF22" i="3"/>
  <c r="BE22" i="3"/>
  <c r="BC22" i="3"/>
  <c r="I22" i="3"/>
  <c r="G22" i="3"/>
  <c r="BD22" i="3" s="1"/>
  <c r="BG21" i="3"/>
  <c r="BF21" i="3"/>
  <c r="BE21" i="3"/>
  <c r="BC21" i="3"/>
  <c r="I21" i="3"/>
  <c r="G21" i="3"/>
  <c r="BD21" i="3" s="1"/>
  <c r="BG20" i="3"/>
  <c r="BF20" i="3"/>
  <c r="BE20" i="3"/>
  <c r="BC20" i="3"/>
  <c r="I20" i="3"/>
  <c r="G20" i="3"/>
  <c r="BD20" i="3" s="1"/>
  <c r="BG19" i="3"/>
  <c r="BF19" i="3"/>
  <c r="BE19" i="3"/>
  <c r="BC19" i="3"/>
  <c r="I19" i="3"/>
  <c r="G19" i="3"/>
  <c r="BD19" i="3" s="1"/>
  <c r="BG18" i="3"/>
  <c r="BF18" i="3"/>
  <c r="BE18" i="3"/>
  <c r="BC18" i="3"/>
  <c r="I18" i="3"/>
  <c r="G18" i="3"/>
  <c r="BD18" i="3" s="1"/>
  <c r="BG17" i="3"/>
  <c r="BF17" i="3"/>
  <c r="BE17" i="3"/>
  <c r="BC17" i="3"/>
  <c r="I17" i="3"/>
  <c r="G17" i="3"/>
  <c r="BD17" i="3" s="1"/>
  <c r="BG16" i="3"/>
  <c r="BF16" i="3"/>
  <c r="BE16" i="3"/>
  <c r="BC16" i="3"/>
  <c r="I16" i="3"/>
  <c r="G16" i="3"/>
  <c r="BD16" i="3" s="1"/>
  <c r="BG15" i="3"/>
  <c r="BF15" i="3"/>
  <c r="BE15" i="3"/>
  <c r="BC15" i="3"/>
  <c r="I15" i="3"/>
  <c r="G15" i="3"/>
  <c r="BD15" i="3" s="1"/>
  <c r="BG14" i="3"/>
  <c r="BF14" i="3"/>
  <c r="BE14" i="3"/>
  <c r="BC14" i="3"/>
  <c r="I14" i="3"/>
  <c r="G14" i="3"/>
  <c r="BD14" i="3" s="1"/>
  <c r="BG13" i="3"/>
  <c r="BF13" i="3"/>
  <c r="BE13" i="3"/>
  <c r="BC13" i="3"/>
  <c r="I13" i="3"/>
  <c r="G13" i="3"/>
  <c r="BD13" i="3" s="1"/>
  <c r="BG12" i="3"/>
  <c r="BF12" i="3"/>
  <c r="BE12" i="3"/>
  <c r="BC12" i="3"/>
  <c r="I12" i="3"/>
  <c r="G12" i="3"/>
  <c r="BD12" i="3" s="1"/>
  <c r="BG11" i="3"/>
  <c r="BF11" i="3"/>
  <c r="BE11" i="3"/>
  <c r="BC11" i="3"/>
  <c r="I11" i="3"/>
  <c r="G11" i="3"/>
  <c r="BD11" i="3" s="1"/>
  <c r="BG10" i="3"/>
  <c r="BF10" i="3"/>
  <c r="BE10" i="3"/>
  <c r="BC10" i="3"/>
  <c r="I10" i="3"/>
  <c r="G10" i="3"/>
  <c r="BD10" i="3" s="1"/>
  <c r="BG9" i="3"/>
  <c r="BF9" i="3"/>
  <c r="BE9" i="3"/>
  <c r="BC9" i="3"/>
  <c r="I9" i="3"/>
  <c r="G9" i="3"/>
  <c r="BD9" i="3" s="1"/>
  <c r="BG8" i="3"/>
  <c r="BF8" i="3"/>
  <c r="BE8" i="3"/>
  <c r="BC8" i="3"/>
  <c r="I8" i="3"/>
  <c r="G8" i="3"/>
  <c r="C24" i="3"/>
  <c r="BF24" i="3" l="1"/>
  <c r="BC24" i="3"/>
  <c r="BE34" i="3"/>
  <c r="I34" i="3"/>
  <c r="BG34" i="3"/>
  <c r="BG24" i="3"/>
  <c r="I24" i="3"/>
  <c r="BE24" i="3"/>
  <c r="G24" i="3"/>
  <c r="BD8" i="3"/>
  <c r="BD24" i="3" s="1"/>
  <c r="BD34" i="3"/>
  <c r="G27" i="3"/>
  <c r="G35" i="3" s="1"/>
  <c r="G34" i="3"/>
  <c r="H3" i="3" l="1"/>
</calcChain>
</file>

<file path=xl/sharedStrings.xml><?xml version="1.0" encoding="utf-8"?>
<sst xmlns="http://schemas.openxmlformats.org/spreadsheetml/2006/main" count="119" uniqueCount="77">
  <si>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</si>
  <si>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</si>
  <si>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</si>
  <si>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</si>
  <si>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</si>
  <si>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</si>
  <si>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</si>
  <si>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</si>
  <si>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</si>
  <si>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</si>
  <si>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</si>
  <si>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Díl:</t>
  </si>
  <si>
    <t>Celkem za</t>
  </si>
  <si>
    <t>723</t>
  </si>
  <si>
    <t>Vnitřní plynovod</t>
  </si>
  <si>
    <t>723 11-0203.R00</t>
  </si>
  <si>
    <t>Potrubí ocel. závitové černé šroubované DN 20</t>
  </si>
  <si>
    <t>m</t>
  </si>
  <si>
    <t>Potrubí ocel. černé svařované - chráničky D 89/3,6</t>
  </si>
  <si>
    <t>723 23-7214.R00</t>
  </si>
  <si>
    <t>Kohout kulový,2xvnitřní závit,DN 20</t>
  </si>
  <si>
    <t>kus</t>
  </si>
  <si>
    <t>723 23-7215.R00</t>
  </si>
  <si>
    <t>734 26-5313.R00</t>
  </si>
  <si>
    <t>soubor</t>
  </si>
  <si>
    <t>723 19-0203.R00</t>
  </si>
  <si>
    <t>Přípojka plynovodu, trubky závitové černé DN 20</t>
  </si>
  <si>
    <t>230 23-0016.R00</t>
  </si>
  <si>
    <t>Hlavní tlaková zkouška vzduchem 0,6 MPa, DN 50</t>
  </si>
  <si>
    <t>484-85210</t>
  </si>
  <si>
    <t>Objímka na trubky ocelové velikost 3/4''</t>
  </si>
  <si>
    <t>484-85215</t>
  </si>
  <si>
    <t>Objímka na trubky ocelové velikost 1''</t>
  </si>
  <si>
    <t>484-81972</t>
  </si>
  <si>
    <t>Příslušenství kotlů odkouření typové  potrubí 80/125 - 2,0m</t>
  </si>
  <si>
    <t>484-81965</t>
  </si>
  <si>
    <t>Odkouření sada pro kaskádu 80/125</t>
  </si>
  <si>
    <t>484-81984</t>
  </si>
  <si>
    <t>Koleno koaxiální typové 80/125</t>
  </si>
  <si>
    <t>484-81987</t>
  </si>
  <si>
    <t>Ukončení střešní hlaviceí typové 80/125</t>
  </si>
  <si>
    <t>998 72-3101.R00</t>
  </si>
  <si>
    <t>Přesun hmot pro vnitřní plynovod, výšky do 6 m</t>
  </si>
  <si>
    <t>t</t>
  </si>
  <si>
    <t>783</t>
  </si>
  <si>
    <t>Nátěry</t>
  </si>
  <si>
    <t>783 42-5350.R00</t>
  </si>
  <si>
    <t>Nátěr syntet. potrubí do DN 100 mm Z +2x +1x email</t>
  </si>
  <si>
    <t>VN</t>
  </si>
  <si>
    <t>Vedlejší náklady</t>
  </si>
  <si>
    <t>58005068.M</t>
  </si>
  <si>
    <t>Revize instalace domovního plynovodu NTL vč.revizní zprávy</t>
  </si>
  <si>
    <t>58005063.M</t>
  </si>
  <si>
    <t>58005078.M</t>
  </si>
  <si>
    <t>Revize spalinových cest vč.revizní zprávy</t>
  </si>
  <si>
    <t>58005084.M</t>
  </si>
  <si>
    <t>Vpuštění plynu a zaškolení obsluhy vč.písemného protokolu</t>
  </si>
  <si>
    <t>58005092.M</t>
  </si>
  <si>
    <t>Uvedení plyn.spotřebiče do provozu</t>
  </si>
  <si>
    <t>Celkem za vnitřní plynovod</t>
  </si>
  <si>
    <t>POZNÁMKA:</t>
  </si>
  <si>
    <t>2) Vlastní položky tvořeny na základě poptávky od dodavatelů a velkoobchodních ceníků</t>
  </si>
  <si>
    <t>cenová soustava</t>
  </si>
  <si>
    <t>vlastní položka</t>
  </si>
  <si>
    <t>723 11-0204.R00</t>
  </si>
  <si>
    <t>Potrubí ocel. závitové černé šroubované DN 25</t>
  </si>
  <si>
    <t>723 15-0206.R00</t>
  </si>
  <si>
    <t>Kohout kulový,2xvnitřní závit, DN 50</t>
  </si>
  <si>
    <t>Zhotovení redukce kováním přes 2 DN, DN 50/25</t>
  </si>
  <si>
    <t>723 15-0353.R00</t>
  </si>
  <si>
    <t>RTS-data</t>
  </si>
  <si>
    <t>1) Položkové ceny jsou shodné s položkovými cenami uvedené v cenové soustavě (RTS 2014-data)</t>
  </si>
  <si>
    <t>Výstavba hasičské zbrojnice pro SDH Dačice na p.č. 2431/8</t>
  </si>
  <si>
    <t>Dílčí rozpočet k SO 01 - NTL plynovod, vnitřní plynofikace</t>
  </si>
  <si>
    <t>Šroubení, přímé, R18 DN 20</t>
  </si>
  <si>
    <t>Provedení tlakové zkoušky plynodu NTL vč.revizní zprávy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</si>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</sst>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.00000"/>
    <numFmt numFmtId="165" formatCode="_-* #,##0\ _K_č_s_-;\-* #,##0\ _K_č_s_-;_-* &quot;-&quot;\ _K_č_s_-;_-@_-"/>
    <numFmt numFmtId="166" formatCode="0.00000"/>
    <numFmt numFmtId="167" formatCode="_-&quot;L.&quot;\ * #,##0_-;\-&quot;L.&quot;\ * #,##0_-;_-&quot;L.&quot;\ * &quot;-&quot;_-;_-@_-"/>
    <numFmt numFmtId="168" formatCode="#,##0&quot; F&quot;_);[Red]\(#,##0&quot; F&quot;\)"/>
    <numFmt numFmtId="169" formatCode="General_)"/>
    <numFmt numFmtId="170" formatCode="0.000"/>
    <numFmt numFmtId="171" formatCode="#,##0.00&quot; F&quot;_);[Red]\(#,##0.00&quot; F&quot;\)"/>
    <numFmt numFmtId="172" formatCode="#,##0&quot; $&quot;;\-#,##0&quot; $&quot;"/>
    <numFmt numFmtId="173" formatCode="#,##0&quot; $&quot;;[Red]\-#,##0&quot; $&quot;"/>
    <numFmt numFmtId="174" formatCode="0.0&quot;  &quot;"/>
    <numFmt numFmtId="175" formatCode="0_ "/>
    <numFmt numFmtId="176" formatCode="_(&quot;$&quot;* #,##0.0_);_(&quot;$&quot;* \(#,##0.0\);_(&quot;$&quot;* &quot;-&quot;??_);_(@_)"/>
    <numFmt numFmtId="177" formatCode="_(* #,##0_);_(* \(#,##0\);_(* &quot;-&quot;_);_(@_)"/>
    <numFmt numFmtId="178" formatCode="&quot;$&quot;0.000"/>
    <numFmt numFmtId="179" formatCode="0.0%"/>
    <numFmt numFmtId="180" formatCode="#,##0.00&quot; $&quot;;\-#,##0.00&quot; $&quot;"/>
    <numFmt numFmtId="181" formatCode="#,##0.00&quot; $&quot;;[Red]\-#,##0.00&quot; $&quot;"/>
    <numFmt numFmtId="182" formatCode="_-* #,##0;_-* #,##0;_-* &quot;-&quot;;_-@_-"/>
    <numFmt numFmtId="183" formatCode="_(&quot;Itl.&quot;\ * #,##0_);_(&quot;Itl.&quot;\ * \(#,##0\);_(&quot;Itl.&quot;\ * &quot;-&quot;_);_(@_)"/>
    <numFmt numFmtId="184" formatCode="_-* #,##0.00\ [$€-1]_-;\-* #,##0.00\ [$€-1]_-;_-* &quot;-&quot;??\ [$€-1]_-"/>
    <numFmt numFmtId="185" formatCode="_-* #,##0.00\ &quot;€&quot;_-;\-* #,##0.00\ &quot;€&quot;_-;_-* &quot;-&quot;??\ &quot;€&quot;_-;_-@_-"/>
  </numFmts>
  <fonts count="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8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 MT"/>
    </font>
    <font>
      <sz val="9"/>
      <name val="Times New Roman"/>
      <family val="1"/>
    </font>
    <font>
      <sz val="12"/>
      <name val="Arial MT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0"/>
      <name val="Geneva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Wingdings"/>
      <charset val="2"/>
    </font>
    <font>
      <sz val="8"/>
      <name val="MS Sans Serif"/>
      <family val="2"/>
      <charset val="238"/>
    </font>
    <font>
      <b/>
      <sz val="8"/>
      <color indexed="8"/>
      <name val="Helv"/>
    </font>
    <font>
      <b/>
      <sz val="8"/>
      <name val="Arial"/>
      <family val="2"/>
      <charset val="238"/>
    </font>
    <font>
      <sz val="10"/>
      <name val="MS Serif"/>
      <family val="1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2">
    <xf numFmtId="0" fontId="0" fillId="0" borderId="0"/>
    <xf numFmtId="0" fontId="7" fillId="0" borderId="0"/>
    <xf numFmtId="165" fontId="7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>
      <alignment horizontal="left" indent="2"/>
      <protection locked="0"/>
    </xf>
    <xf numFmtId="0" fontId="5" fillId="0" borderId="0">
      <alignment horizontal="left" indent="2"/>
      <protection locked="0"/>
    </xf>
    <xf numFmtId="0" fontId="17" fillId="0" borderId="0">
      <alignment horizontal="center"/>
    </xf>
    <xf numFmtId="0" fontId="17" fillId="0" borderId="0">
      <alignment horizontal="center"/>
    </xf>
    <xf numFmtId="0" fontId="5" fillId="0" borderId="0"/>
    <xf numFmtId="0" fontId="5" fillId="0" borderId="0"/>
    <xf numFmtId="0" fontId="18" fillId="0" borderId="0" applyAlignment="0">
      <alignment vertical="top" wrapText="1"/>
      <protection locked="0"/>
    </xf>
    <xf numFmtId="0" fontId="5" fillId="0" borderId="0"/>
    <xf numFmtId="0" fontId="21" fillId="0" borderId="0"/>
    <xf numFmtId="4" fontId="5" fillId="0" borderId="6"/>
    <xf numFmtId="4" fontId="20" fillId="0" borderId="6"/>
    <xf numFmtId="167" fontId="17" fillId="0" borderId="0" applyFont="0" applyFill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22" fillId="0" borderId="0">
      <alignment horizontal="center" wrapText="1"/>
      <protection locked="0"/>
    </xf>
    <xf numFmtId="0" fontId="22" fillId="0" borderId="0">
      <alignment horizontal="center" wrapText="1"/>
      <protection locked="0"/>
    </xf>
    <xf numFmtId="0" fontId="23" fillId="0" borderId="0" applyFont="0" applyFill="0" applyBorder="0" applyAlignment="0" applyProtection="0">
      <alignment horizontal="right"/>
    </xf>
    <xf numFmtId="0" fontId="24" fillId="0" borderId="0"/>
    <xf numFmtId="0" fontId="23" fillId="0" borderId="0" applyFont="0" applyFill="0" applyBorder="0" applyAlignment="0" applyProtection="0">
      <alignment horizontal="right"/>
    </xf>
    <xf numFmtId="0" fontId="23" fillId="0" borderId="0" applyFont="0" applyFill="0" applyBorder="0" applyAlignment="0" applyProtection="0">
      <alignment horizontal="right"/>
    </xf>
    <xf numFmtId="168" fontId="17" fillId="0" borderId="0" applyFill="0" applyBorder="0" applyAlignment="0"/>
    <xf numFmtId="168" fontId="17" fillId="0" borderId="0" applyFill="0" applyBorder="0" applyAlignment="0"/>
    <xf numFmtId="169" fontId="25" fillId="0" borderId="0" applyFill="0" applyBorder="0" applyAlignment="0"/>
    <xf numFmtId="170" fontId="25" fillId="0" borderId="0" applyFill="0" applyBorder="0" applyAlignment="0"/>
    <xf numFmtId="171" fontId="17" fillId="0" borderId="0" applyFill="0" applyBorder="0" applyAlignment="0"/>
    <xf numFmtId="171" fontId="17" fillId="0" borderId="0" applyFill="0" applyBorder="0" applyAlignment="0"/>
    <xf numFmtId="172" fontId="17" fillId="0" borderId="0" applyFill="0" applyBorder="0" applyAlignment="0"/>
    <xf numFmtId="172" fontId="17" fillId="0" borderId="0" applyFill="0" applyBorder="0" applyAlignment="0"/>
    <xf numFmtId="168" fontId="17" fillId="0" borderId="0" applyFill="0" applyBorder="0" applyAlignment="0"/>
    <xf numFmtId="168" fontId="17" fillId="0" borderId="0" applyFill="0" applyBorder="0" applyAlignment="0"/>
    <xf numFmtId="173" fontId="17" fillId="0" borderId="0" applyFill="0" applyBorder="0" applyAlignment="0"/>
    <xf numFmtId="173" fontId="17" fillId="0" borderId="0" applyFill="0" applyBorder="0" applyAlignment="0"/>
    <xf numFmtId="169" fontId="25" fillId="0" borderId="0" applyFill="0" applyBorder="0" applyAlignment="0"/>
    <xf numFmtId="0" fontId="43" fillId="0" borderId="27" applyNumberFormat="0" applyFill="0" applyAlignment="0" applyProtection="0"/>
    <xf numFmtId="0" fontId="43" fillId="0" borderId="27" applyNumberFormat="0" applyFill="0" applyAlignment="0" applyProtection="0"/>
    <xf numFmtId="0" fontId="43" fillId="0" borderId="27" applyNumberFormat="0" applyFill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0" fontId="27" fillId="0" borderId="0" applyNumberFormat="0" applyAlignment="0">
      <alignment horizontal="left"/>
    </xf>
    <xf numFmtId="0" fontId="39" fillId="0" borderId="0" applyNumberFormat="0" applyAlignment="0">
      <alignment horizontal="left"/>
    </xf>
    <xf numFmtId="0" fontId="21" fillId="0" borderId="0" applyFont="0" applyFill="0" applyBorder="0" applyAlignment="0" applyProtection="0"/>
    <xf numFmtId="169" fontId="25" fillId="0" borderId="0" applyFont="0" applyFill="0" applyBorder="0" applyAlignment="0" applyProtection="0"/>
    <xf numFmtId="173" fontId="17" fillId="0" borderId="0" applyFont="0" applyFill="0" applyBorder="0" applyAlignment="0" applyProtection="0"/>
    <xf numFmtId="14" fontId="28" fillId="0" borderId="0" applyFill="0" applyBorder="0" applyAlignment="0"/>
    <xf numFmtId="175" fontId="17" fillId="0" borderId="28">
      <alignment vertical="center"/>
    </xf>
    <xf numFmtId="175" fontId="17" fillId="0" borderId="28">
      <alignment vertical="center"/>
    </xf>
    <xf numFmtId="168" fontId="17" fillId="0" borderId="0" applyFill="0" applyBorder="0" applyAlignment="0"/>
    <xf numFmtId="168" fontId="17" fillId="0" borderId="0" applyFill="0" applyBorder="0" applyAlignment="0"/>
    <xf numFmtId="169" fontId="25" fillId="0" borderId="0" applyFill="0" applyBorder="0" applyAlignment="0"/>
    <xf numFmtId="168" fontId="17" fillId="0" borderId="0" applyFill="0" applyBorder="0" applyAlignment="0"/>
    <xf numFmtId="168" fontId="17" fillId="0" borderId="0" applyFill="0" applyBorder="0" applyAlignment="0"/>
    <xf numFmtId="173" fontId="17" fillId="0" borderId="0" applyFill="0" applyBorder="0" applyAlignment="0"/>
    <xf numFmtId="173" fontId="17" fillId="0" borderId="0" applyFill="0" applyBorder="0" applyAlignment="0"/>
    <xf numFmtId="169" fontId="25" fillId="0" borderId="0" applyFill="0" applyBorder="0" applyAlignment="0"/>
    <xf numFmtId="0" fontId="29" fillId="0" borderId="0" applyNumberFormat="0" applyAlignment="0">
      <alignment horizontal="left"/>
    </xf>
    <xf numFmtId="0" fontId="40" fillId="0" borderId="0" applyNumberFormat="0" applyAlignment="0">
      <alignment horizontal="left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184" fontId="58" fillId="0" borderId="0" applyFont="0" applyFill="0" applyBorder="0" applyAlignment="0" applyProtection="0">
      <alignment vertical="top"/>
    </xf>
    <xf numFmtId="2" fontId="30" fillId="0" borderId="0">
      <alignment horizontal="left"/>
    </xf>
    <xf numFmtId="38" fontId="31" fillId="2" borderId="0" applyNumberFormat="0" applyBorder="0" applyAlignment="0" applyProtection="0"/>
    <xf numFmtId="176" fontId="23" fillId="0" borderId="0" applyNumberFormat="0" applyFill="0" applyBorder="0" applyProtection="0">
      <alignment horizontal="right"/>
    </xf>
    <xf numFmtId="176" fontId="23" fillId="0" borderId="0" applyNumberFormat="0" applyFill="0" applyBorder="0" applyProtection="0">
      <alignment horizontal="right"/>
    </xf>
    <xf numFmtId="0" fontId="32" fillId="0" borderId="11" applyNumberFormat="0" applyAlignment="0" applyProtection="0">
      <alignment horizontal="left" vertical="center"/>
    </xf>
    <xf numFmtId="0" fontId="32" fillId="0" borderId="6">
      <alignment horizontal="left" vertical="center"/>
    </xf>
    <xf numFmtId="0" fontId="33" fillId="0" borderId="29">
      <alignment horizontal="center"/>
    </xf>
    <xf numFmtId="0" fontId="33" fillId="0" borderId="29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10" fontId="31" fillId="17" borderId="22" applyNumberFormat="0" applyBorder="0" applyAlignment="0" applyProtection="0"/>
    <xf numFmtId="0" fontId="45" fillId="18" borderId="30" applyNumberFormat="0" applyAlignment="0" applyProtection="0"/>
    <xf numFmtId="0" fontId="45" fillId="18" borderId="30" applyNumberFormat="0" applyAlignment="0" applyProtection="0"/>
    <xf numFmtId="0" fontId="45" fillId="18" borderId="30" applyNumberFormat="0" applyAlignment="0" applyProtection="0"/>
    <xf numFmtId="168" fontId="17" fillId="0" borderId="0" applyFill="0" applyBorder="0" applyAlignment="0"/>
    <xf numFmtId="168" fontId="17" fillId="0" borderId="0" applyFill="0" applyBorder="0" applyAlignment="0"/>
    <xf numFmtId="169" fontId="25" fillId="0" borderId="0" applyFill="0" applyBorder="0" applyAlignment="0"/>
    <xf numFmtId="168" fontId="17" fillId="0" borderId="0" applyFill="0" applyBorder="0" applyAlignment="0"/>
    <xf numFmtId="168" fontId="17" fillId="0" borderId="0" applyFill="0" applyBorder="0" applyAlignment="0"/>
    <xf numFmtId="173" fontId="17" fillId="0" borderId="0" applyFill="0" applyBorder="0" applyAlignment="0"/>
    <xf numFmtId="173" fontId="17" fillId="0" borderId="0" applyFill="0" applyBorder="0" applyAlignment="0"/>
    <xf numFmtId="169" fontId="25" fillId="0" borderId="0" applyFill="0" applyBorder="0" applyAlignment="0"/>
    <xf numFmtId="177" fontId="17" fillId="0" borderId="0" applyFont="0" applyFill="0" applyBorder="0" applyAlignment="0" applyProtection="0"/>
    <xf numFmtId="0" fontId="46" fillId="0" borderId="31" applyNumberFormat="0" applyFill="0" applyAlignment="0" applyProtection="0"/>
    <xf numFmtId="0" fontId="46" fillId="0" borderId="31" applyNumberFormat="0" applyFill="0" applyAlignment="0" applyProtection="0"/>
    <xf numFmtId="0" fontId="46" fillId="0" borderId="31" applyNumberFormat="0" applyFill="0" applyAlignment="0" applyProtection="0"/>
    <xf numFmtId="0" fontId="47" fillId="0" borderId="32" applyNumberFormat="0" applyFill="0" applyAlignment="0" applyProtection="0"/>
    <xf numFmtId="0" fontId="47" fillId="0" borderId="32" applyNumberFormat="0" applyFill="0" applyAlignment="0" applyProtection="0"/>
    <xf numFmtId="0" fontId="47" fillId="0" borderId="32" applyNumberFormat="0" applyFill="0" applyAlignment="0" applyProtection="0"/>
    <xf numFmtId="0" fontId="48" fillId="0" borderId="33" applyNumberFormat="0" applyFill="0" applyAlignment="0" applyProtection="0"/>
    <xf numFmtId="0" fontId="48" fillId="0" borderId="33" applyNumberFormat="0" applyFill="0" applyAlignment="0" applyProtection="0"/>
    <xf numFmtId="0" fontId="48" fillId="0" borderId="33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50" fillId="19" borderId="0" applyNumberFormat="0" applyBorder="0" applyAlignment="0" applyProtection="0"/>
    <xf numFmtId="0" fontId="28" fillId="0" borderId="0"/>
    <xf numFmtId="178" fontId="17" fillId="0" borderId="0"/>
    <xf numFmtId="178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9" fillId="0" borderId="0"/>
    <xf numFmtId="0" fontId="59" fillId="0" borderId="0"/>
    <xf numFmtId="0" fontId="1" fillId="0" borderId="0"/>
    <xf numFmtId="0" fontId="59" fillId="0" borderId="0"/>
    <xf numFmtId="0" fontId="28" fillId="0" borderId="0"/>
    <xf numFmtId="0" fontId="28" fillId="0" borderId="0"/>
    <xf numFmtId="0" fontId="59" fillId="0" borderId="0"/>
    <xf numFmtId="0" fontId="4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0" fillId="0" borderId="0"/>
    <xf numFmtId="0" fontId="59" fillId="0" borderId="0"/>
    <xf numFmtId="0" fontId="20" fillId="0" borderId="0"/>
    <xf numFmtId="14" fontId="22" fillId="0" borderId="0">
      <alignment horizontal="center" wrapText="1"/>
      <protection locked="0"/>
    </xf>
    <xf numFmtId="14" fontId="22" fillId="0" borderId="0">
      <alignment horizontal="center" wrapText="1"/>
      <protection locked="0"/>
    </xf>
    <xf numFmtId="179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20" fillId="20" borderId="34" applyNumberFormat="0" applyFont="0" applyAlignment="0" applyProtection="0"/>
    <xf numFmtId="0" fontId="20" fillId="20" borderId="34" applyNumberFormat="0" applyFont="0" applyAlignment="0" applyProtection="0"/>
    <xf numFmtId="0" fontId="20" fillId="20" borderId="34" applyNumberFormat="0" applyFont="0" applyAlignment="0" applyProtection="0"/>
    <xf numFmtId="168" fontId="17" fillId="0" borderId="0" applyFill="0" applyBorder="0" applyAlignment="0"/>
    <xf numFmtId="168" fontId="17" fillId="0" borderId="0" applyFill="0" applyBorder="0" applyAlignment="0"/>
    <xf numFmtId="169" fontId="25" fillId="0" borderId="0" applyFill="0" applyBorder="0" applyAlignment="0"/>
    <xf numFmtId="168" fontId="17" fillId="0" borderId="0" applyFill="0" applyBorder="0" applyAlignment="0"/>
    <xf numFmtId="168" fontId="17" fillId="0" borderId="0" applyFill="0" applyBorder="0" applyAlignment="0"/>
    <xf numFmtId="173" fontId="17" fillId="0" borderId="0" applyFill="0" applyBorder="0" applyAlignment="0"/>
    <xf numFmtId="173" fontId="17" fillId="0" borderId="0" applyFill="0" applyBorder="0" applyAlignment="0"/>
    <xf numFmtId="169" fontId="25" fillId="0" borderId="0" applyFill="0" applyBorder="0" applyAlignment="0"/>
    <xf numFmtId="0" fontId="51" fillId="0" borderId="35" applyNumberFormat="0" applyFill="0" applyAlignment="0" applyProtection="0"/>
    <xf numFmtId="0" fontId="51" fillId="0" borderId="35" applyNumberFormat="0" applyFill="0" applyAlignment="0" applyProtection="0"/>
    <xf numFmtId="0" fontId="51" fillId="0" borderId="35" applyNumberFormat="0" applyFill="0" applyAlignment="0" applyProtection="0"/>
    <xf numFmtId="0" fontId="35" fillId="21" borderId="0" applyNumberFormat="0" applyFont="0" applyBorder="0" applyAlignment="0">
      <alignment horizontal="center"/>
    </xf>
    <xf numFmtId="0" fontId="35" fillId="21" borderId="0" applyNumberFormat="0" applyFont="0" applyBorder="0" applyAlignment="0">
      <alignment horizontal="center"/>
    </xf>
    <xf numFmtId="166" fontId="17" fillId="0" borderId="0" applyNumberFormat="0" applyFill="0" applyBorder="0" applyAlignment="0" applyProtection="0">
      <alignment horizontal="left"/>
    </xf>
    <xf numFmtId="166" fontId="17" fillId="0" borderId="0" applyNumberFormat="0" applyFill="0" applyBorder="0" applyAlignment="0" applyProtection="0">
      <alignment horizontal="left"/>
    </xf>
    <xf numFmtId="0" fontId="35" fillId="1" borderId="6" applyNumberFormat="0" applyFont="0" applyAlignment="0">
      <alignment horizontal="center"/>
    </xf>
    <xf numFmtId="0" fontId="35" fillId="1" borderId="6" applyNumberFormat="0" applyFont="0" applyAlignment="0">
      <alignment horizontal="center"/>
    </xf>
    <xf numFmtId="0" fontId="36" fillId="0" borderId="0" applyNumberFormat="0" applyFill="0" applyBorder="0" applyAlignment="0">
      <alignment horizontal="center"/>
    </xf>
    <xf numFmtId="0" fontId="36" fillId="0" borderId="0" applyNumberFormat="0" applyFill="0" applyBorder="0" applyAlignment="0">
      <alignment horizontal="center"/>
    </xf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40" fontId="37" fillId="0" borderId="0" applyBorder="0">
      <alignment horizontal="right"/>
    </xf>
    <xf numFmtId="4" fontId="3" fillId="2" borderId="24" applyNumberFormat="0" applyFont="0" applyFill="0" applyBorder="0" applyAlignment="0" applyProtection="0">
      <alignment horizontal="left" vertical="top"/>
    </xf>
    <xf numFmtId="49" fontId="28" fillId="0" borderId="0" applyFill="0" applyBorder="0" applyAlignment="0"/>
    <xf numFmtId="180" fontId="17" fillId="0" borderId="0" applyFill="0" applyBorder="0" applyAlignment="0"/>
    <xf numFmtId="180" fontId="17" fillId="0" borderId="0" applyFill="0" applyBorder="0" applyAlignment="0"/>
    <xf numFmtId="181" fontId="17" fillId="0" borderId="0" applyFill="0" applyBorder="0" applyAlignment="0"/>
    <xf numFmtId="181" fontId="17" fillId="0" borderId="0" applyFill="0" applyBorder="0" applyAlignment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82" fontId="38" fillId="0" borderId="0">
      <alignment vertical="center"/>
    </xf>
    <xf numFmtId="182" fontId="38" fillId="0" borderId="0">
      <alignment vertical="center"/>
    </xf>
    <xf numFmtId="183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0" fontId="54" fillId="8" borderId="36" applyNumberFormat="0" applyAlignment="0" applyProtection="0"/>
    <xf numFmtId="0" fontId="54" fillId="8" borderId="36" applyNumberFormat="0" applyAlignment="0" applyProtection="0"/>
    <xf numFmtId="0" fontId="54" fillId="8" borderId="36" applyNumberFormat="0" applyAlignment="0" applyProtection="0"/>
    <xf numFmtId="0" fontId="55" fillId="22" borderId="36" applyNumberFormat="0" applyAlignment="0" applyProtection="0"/>
    <xf numFmtId="0" fontId="55" fillId="22" borderId="36" applyNumberFormat="0" applyAlignment="0" applyProtection="0"/>
    <xf numFmtId="0" fontId="55" fillId="22" borderId="36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6" fillId="22" borderId="37" applyNumberFormat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0" borderId="0"/>
    <xf numFmtId="0" fontId="59" fillId="0" borderId="0"/>
    <xf numFmtId="0" fontId="41" fillId="0" borderId="0"/>
    <xf numFmtId="0" fontId="59" fillId="0" borderId="0"/>
    <xf numFmtId="0" fontId="41" fillId="0" borderId="0"/>
    <xf numFmtId="0" fontId="5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9" fillId="0" borderId="0"/>
    <xf numFmtId="0" fontId="41" fillId="0" borderId="0"/>
    <xf numFmtId="0" fontId="59" fillId="0" borderId="0"/>
    <xf numFmtId="0" fontId="41" fillId="0" borderId="0"/>
    <xf numFmtId="0" fontId="59" fillId="0" borderId="0"/>
    <xf numFmtId="0" fontId="41" fillId="0" borderId="0"/>
    <xf numFmtId="0" fontId="41" fillId="0" borderId="0"/>
  </cellStyleXfs>
  <cellXfs count="89">
    <xf numFmtId="0" fontId="0" fillId="0" borderId="0" xfId="0"/>
    <xf numFmtId="0" fontId="9" fillId="0" borderId="0" xfId="1" applyFont="1" applyAlignment="1" applyProtection="1">
      <alignment horizontal="center"/>
    </xf>
    <xf numFmtId="0" fontId="7" fillId="0" borderId="0" xfId="1" applyProtection="1"/>
    <xf numFmtId="0" fontId="10" fillId="0" borderId="0" xfId="1" applyFont="1" applyAlignment="1" applyProtection="1">
      <alignment horizontal="centerContinuous"/>
    </xf>
    <xf numFmtId="0" fontId="11" fillId="0" borderId="0" xfId="1" applyFont="1" applyAlignment="1" applyProtection="1">
      <alignment horizontal="centerContinuous"/>
    </xf>
    <xf numFmtId="0" fontId="11" fillId="0" borderId="0" xfId="1" applyFont="1" applyAlignment="1" applyProtection="1">
      <alignment horizontal="right"/>
    </xf>
    <xf numFmtId="0" fontId="7" fillId="0" borderId="13" xfId="1" applyFont="1" applyBorder="1" applyAlignment="1" applyProtection="1">
      <alignment horizontal="center"/>
    </xf>
    <xf numFmtId="0" fontId="7" fillId="0" borderId="14" xfId="1" applyFont="1" applyBorder="1" applyAlignment="1" applyProtection="1">
      <alignment horizontal="center"/>
    </xf>
    <xf numFmtId="0" fontId="2" fillId="0" borderId="15" xfId="13" applyFont="1" applyBorder="1" applyProtection="1"/>
    <xf numFmtId="0" fontId="7" fillId="0" borderId="15" xfId="1" applyBorder="1" applyProtection="1"/>
    <xf numFmtId="0" fontId="7" fillId="0" borderId="15" xfId="1" applyBorder="1" applyAlignment="1" applyProtection="1">
      <alignment horizontal="right"/>
    </xf>
    <xf numFmtId="0" fontId="7" fillId="0" borderId="15" xfId="1" applyFont="1" applyBorder="1" applyAlignment="1" applyProtection="1">
      <alignment horizontal="center"/>
    </xf>
    <xf numFmtId="4" fontId="7" fillId="0" borderId="15" xfId="1" applyNumberFormat="1" applyBorder="1" applyAlignment="1" applyProtection="1">
      <alignment horizontal="left"/>
    </xf>
    <xf numFmtId="0" fontId="7" fillId="0" borderId="16" xfId="1" applyBorder="1" applyProtection="1"/>
    <xf numFmtId="49" fontId="7" fillId="0" borderId="17" xfId="1" applyNumberFormat="1" applyFont="1" applyBorder="1" applyAlignment="1" applyProtection="1">
      <alignment horizontal="center"/>
    </xf>
    <xf numFmtId="0" fontId="7" fillId="0" borderId="18" xfId="1" applyFont="1" applyBorder="1" applyAlignment="1" applyProtection="1">
      <alignment horizontal="center"/>
    </xf>
    <xf numFmtId="0" fontId="2" fillId="0" borderId="19" xfId="13" applyFont="1" applyBorder="1" applyProtection="1"/>
    <xf numFmtId="0" fontId="7" fillId="0" borderId="19" xfId="1" applyBorder="1" applyProtection="1"/>
    <xf numFmtId="0" fontId="7" fillId="0" borderId="19" xfId="1" applyBorder="1" applyAlignment="1" applyProtection="1">
      <alignment horizontal="right"/>
    </xf>
    <xf numFmtId="0" fontId="7" fillId="0" borderId="19" xfId="1" applyBorder="1" applyAlignment="1" applyProtection="1">
      <alignment horizontal="left" shrinkToFit="1"/>
    </xf>
    <xf numFmtId="0" fontId="7" fillId="0" borderId="20" xfId="1" applyBorder="1" applyAlignment="1" applyProtection="1">
      <alignment horizontal="left" shrinkToFit="1"/>
    </xf>
    <xf numFmtId="0" fontId="8" fillId="0" borderId="0" xfId="1" applyFont="1" applyFill="1" applyProtection="1"/>
    <xf numFmtId="0" fontId="7" fillId="0" borderId="0" xfId="1" applyFont="1" applyFill="1" applyProtection="1"/>
    <xf numFmtId="0" fontId="7" fillId="0" borderId="0" xfId="1" applyFill="1" applyProtection="1"/>
    <xf numFmtId="0" fontId="7" fillId="0" borderId="0" xfId="1" applyFill="1" applyAlignment="1" applyProtection="1">
      <alignment horizontal="right"/>
    </xf>
    <xf numFmtId="0" fontId="7" fillId="0" borderId="0" xfId="1" applyFill="1" applyAlignment="1" applyProtection="1"/>
    <xf numFmtId="49" fontId="3" fillId="0" borderId="22" xfId="1" applyNumberFormat="1" applyFont="1" applyFill="1" applyBorder="1" applyProtection="1"/>
    <xf numFmtId="0" fontId="3" fillId="0" borderId="7" xfId="1" applyFont="1" applyFill="1" applyBorder="1" applyAlignment="1" applyProtection="1">
      <alignment horizontal="center"/>
    </xf>
    <xf numFmtId="0" fontId="3" fillId="0" borderId="7" xfId="1" applyNumberFormat="1" applyFont="1" applyFill="1" applyBorder="1" applyAlignment="1" applyProtection="1">
      <alignment horizontal="center"/>
    </xf>
    <xf numFmtId="0" fontId="3" fillId="0" borderId="22" xfId="1" applyFont="1" applyFill="1" applyBorder="1" applyAlignment="1" applyProtection="1">
      <alignment horizontal="center"/>
    </xf>
    <xf numFmtId="0" fontId="12" fillId="0" borderId="22" xfId="1" applyFont="1" applyFill="1" applyBorder="1" applyProtection="1"/>
    <xf numFmtId="0" fontId="4" fillId="0" borderId="21" xfId="1" applyFont="1" applyFill="1" applyBorder="1" applyAlignment="1" applyProtection="1">
      <alignment horizontal="center"/>
    </xf>
    <xf numFmtId="49" fontId="4" fillId="0" borderId="21" xfId="1" applyNumberFormat="1" applyFont="1" applyFill="1" applyBorder="1" applyAlignment="1" applyProtection="1">
      <alignment horizontal="left"/>
    </xf>
    <xf numFmtId="0" fontId="4" fillId="0" borderId="21" xfId="1" applyFont="1" applyFill="1" applyBorder="1" applyProtection="1"/>
    <xf numFmtId="0" fontId="7" fillId="0" borderId="21" xfId="1" applyFill="1" applyBorder="1" applyAlignment="1" applyProtection="1">
      <alignment horizontal="center"/>
    </xf>
    <xf numFmtId="0" fontId="7" fillId="0" borderId="21" xfId="1" applyNumberFormat="1" applyFill="1" applyBorder="1" applyAlignment="1" applyProtection="1">
      <alignment horizontal="right"/>
    </xf>
    <xf numFmtId="0" fontId="7" fillId="0" borderId="21" xfId="1" applyNumberFormat="1" applyFill="1" applyBorder="1" applyProtection="1"/>
    <xf numFmtId="0" fontId="6" fillId="0" borderId="24" xfId="1" applyNumberFormat="1" applyFont="1" applyFill="1" applyBorder="1" applyProtection="1"/>
    <xf numFmtId="0" fontId="13" fillId="0" borderId="0" xfId="1" applyFont="1" applyProtection="1"/>
    <xf numFmtId="0" fontId="5" fillId="0" borderId="21" xfId="1" applyFont="1" applyFill="1" applyBorder="1" applyAlignment="1" applyProtection="1">
      <alignment horizontal="center"/>
    </xf>
    <xf numFmtId="49" fontId="5" fillId="0" borderId="21" xfId="1" applyNumberFormat="1" applyFont="1" applyFill="1" applyBorder="1" applyAlignment="1" applyProtection="1">
      <alignment horizontal="left"/>
    </xf>
    <xf numFmtId="0" fontId="5" fillId="0" borderId="21" xfId="1" applyFont="1" applyFill="1" applyBorder="1" applyAlignment="1" applyProtection="1">
      <alignment wrapText="1"/>
    </xf>
    <xf numFmtId="49" fontId="5" fillId="0" borderId="21" xfId="1" applyNumberFormat="1" applyFont="1" applyFill="1" applyBorder="1" applyAlignment="1" applyProtection="1">
      <alignment horizontal="center" shrinkToFit="1"/>
    </xf>
    <xf numFmtId="4" fontId="5" fillId="0" borderId="21" xfId="1" applyNumberFormat="1" applyFont="1" applyFill="1" applyBorder="1" applyAlignment="1" applyProtection="1">
      <alignment horizontal="right"/>
    </xf>
    <xf numFmtId="4" fontId="5" fillId="0" borderId="21" xfId="1" applyNumberFormat="1" applyFont="1" applyFill="1" applyBorder="1" applyProtection="1"/>
    <xf numFmtId="164" fontId="5" fillId="0" borderId="21" xfId="1" applyNumberFormat="1" applyFont="1" applyFill="1" applyBorder="1" applyProtection="1"/>
    <xf numFmtId="0" fontId="17" fillId="0" borderId="1" xfId="1" applyNumberFormat="1" applyFont="1" applyFill="1" applyBorder="1" applyProtection="1"/>
    <xf numFmtId="0" fontId="7" fillId="0" borderId="25" xfId="1" applyFill="1" applyBorder="1" applyAlignment="1" applyProtection="1">
      <alignment horizontal="center"/>
    </xf>
    <xf numFmtId="49" fontId="2" fillId="0" borderId="25" xfId="1" applyNumberFormat="1" applyFont="1" applyFill="1" applyBorder="1" applyAlignment="1" applyProtection="1">
      <alignment horizontal="left"/>
    </xf>
    <xf numFmtId="0" fontId="2" fillId="0" borderId="25" xfId="1" applyFont="1" applyFill="1" applyBorder="1" applyProtection="1"/>
    <xf numFmtId="4" fontId="7" fillId="0" borderId="25" xfId="1" applyNumberFormat="1" applyFill="1" applyBorder="1" applyAlignment="1" applyProtection="1">
      <alignment horizontal="right"/>
    </xf>
    <xf numFmtId="4" fontId="4" fillId="0" borderId="25" xfId="1" applyNumberFormat="1" applyFont="1" applyFill="1" applyBorder="1" applyProtection="1"/>
    <xf numFmtId="0" fontId="4" fillId="0" borderId="25" xfId="1" applyFont="1" applyFill="1" applyBorder="1" applyProtection="1"/>
    <xf numFmtId="164" fontId="4" fillId="0" borderId="25" xfId="1" applyNumberFormat="1" applyFont="1" applyFill="1" applyBorder="1" applyProtection="1"/>
    <xf numFmtId="3" fontId="7" fillId="0" borderId="0" xfId="1" applyNumberFormat="1" applyProtection="1"/>
    <xf numFmtId="49" fontId="2" fillId="0" borderId="21" xfId="1" applyNumberFormat="1" applyFont="1" applyFill="1" applyBorder="1" applyAlignment="1" applyProtection="1">
      <alignment horizontal="left"/>
    </xf>
    <xf numFmtId="0" fontId="2" fillId="0" borderId="21" xfId="1" applyFont="1" applyFill="1" applyBorder="1" applyProtection="1"/>
    <xf numFmtId="4" fontId="7" fillId="0" borderId="21" xfId="1" applyNumberFormat="1" applyFill="1" applyBorder="1" applyAlignment="1" applyProtection="1">
      <alignment horizontal="right"/>
    </xf>
    <xf numFmtId="4" fontId="4" fillId="0" borderId="21" xfId="1" applyNumberFormat="1" applyFont="1" applyFill="1" applyBorder="1" applyProtection="1"/>
    <xf numFmtId="164" fontId="4" fillId="0" borderId="21" xfId="1" applyNumberFormat="1" applyFont="1" applyFill="1" applyBorder="1" applyProtection="1"/>
    <xf numFmtId="0" fontId="7" fillId="0" borderId="10" xfId="1" applyBorder="1" applyProtection="1"/>
    <xf numFmtId="0" fontId="7" fillId="0" borderId="11" xfId="1" applyBorder="1" applyProtection="1"/>
    <xf numFmtId="0" fontId="16" fillId="0" borderId="11" xfId="13" applyFont="1" applyBorder="1" applyProtection="1"/>
    <xf numFmtId="4" fontId="7" fillId="0" borderId="11" xfId="1" applyNumberFormat="1" applyBorder="1" applyProtection="1"/>
    <xf numFmtId="0" fontId="7" fillId="0" borderId="12" xfId="1" applyBorder="1" applyProtection="1"/>
    <xf numFmtId="0" fontId="7" fillId="0" borderId="26" xfId="1" applyBorder="1" applyProtection="1"/>
    <xf numFmtId="0" fontId="17" fillId="0" borderId="5" xfId="1" applyFont="1" applyBorder="1" applyProtection="1"/>
    <xf numFmtId="0" fontId="17" fillId="0" borderId="4" xfId="1" applyFont="1" applyBorder="1" applyProtection="1"/>
    <xf numFmtId="0" fontId="7" fillId="0" borderId="4" xfId="1" applyBorder="1" applyProtection="1"/>
    <xf numFmtId="0" fontId="7" fillId="0" borderId="3" xfId="1" applyBorder="1" applyProtection="1"/>
    <xf numFmtId="0" fontId="17" fillId="0" borderId="2" xfId="1" applyFont="1" applyBorder="1" applyProtection="1"/>
    <xf numFmtId="0" fontId="17" fillId="0" borderId="0" xfId="1" applyFont="1" applyBorder="1" applyProtection="1"/>
    <xf numFmtId="0" fontId="7" fillId="0" borderId="0" xfId="1" applyBorder="1" applyProtection="1"/>
    <xf numFmtId="0" fontId="7" fillId="0" borderId="1" xfId="1" applyBorder="1" applyProtection="1"/>
    <xf numFmtId="0" fontId="60" fillId="0" borderId="0" xfId="1" applyFont="1" applyBorder="1" applyProtection="1"/>
    <xf numFmtId="0" fontId="17" fillId="0" borderId="8" xfId="1" applyFont="1" applyBorder="1" applyProtection="1"/>
    <xf numFmtId="0" fontId="17" fillId="0" borderId="9" xfId="1" applyFont="1" applyBorder="1" applyProtection="1"/>
    <xf numFmtId="0" fontId="7" fillId="0" borderId="9" xfId="1" applyBorder="1" applyProtection="1"/>
    <xf numFmtId="0" fontId="7" fillId="0" borderId="23" xfId="1" applyBorder="1" applyProtection="1"/>
    <xf numFmtId="0" fontId="14" fillId="0" borderId="0" xfId="1" applyFont="1" applyAlignment="1" applyProtection="1"/>
    <xf numFmtId="0" fontId="7" fillId="0" borderId="0" xfId="1" applyAlignment="1" applyProtection="1">
      <alignment horizontal="right"/>
    </xf>
    <xf numFmtId="0" fontId="15" fillId="0" borderId="0" xfId="1" applyFont="1" applyBorder="1" applyProtection="1"/>
    <xf numFmtId="3" fontId="15" fillId="0" borderId="0" xfId="1" applyNumberFormat="1" applyFont="1" applyBorder="1" applyAlignment="1" applyProtection="1">
      <alignment horizontal="right"/>
    </xf>
    <xf numFmtId="4" fontId="15" fillId="0" borderId="0" xfId="1" applyNumberFormat="1" applyFont="1" applyBorder="1" applyProtection="1"/>
    <xf numFmtId="0" fontId="14" fillId="0" borderId="0" xfId="1" applyFont="1" applyBorder="1" applyAlignment="1" applyProtection="1"/>
    <xf numFmtId="0" fontId="7" fillId="0" borderId="0" xfId="1" applyBorder="1" applyAlignment="1" applyProtection="1">
      <alignment horizontal="right"/>
    </xf>
    <xf numFmtId="4" fontId="5" fillId="0" borderId="21" xfId="1" applyNumberFormat="1" applyFont="1" applyFill="1" applyBorder="1" applyAlignment="1" applyProtection="1">
      <alignment horizontal="right"/>
      <protection locked="0"/>
    </xf>
    <xf numFmtId="4" fontId="7" fillId="0" borderId="25" xfId="1" applyNumberFormat="1" applyFill="1" applyBorder="1" applyAlignment="1" applyProtection="1">
      <alignment horizontal="right"/>
      <protection locked="0"/>
    </xf>
    <xf numFmtId="0" fontId="7" fillId="0" borderId="21" xfId="1" applyNumberFormat="1" applyFill="1" applyBorder="1" applyAlignment="1" applyProtection="1">
      <alignment horizontal="right"/>
      <protection locked="0"/>
    </xf>
  </cellXfs>
  <cellStyles count="502">
    <cellStyle name="_x0004_" xfId="14"/>
    <cellStyle name="1 000 EUR" xfId="15"/>
    <cellStyle name="1 000 EUR 2" xfId="16"/>
    <cellStyle name="1 000 Kč_TP-42N1" xfId="17"/>
    <cellStyle name="20 % – Zvýraznění1 2" xfId="18"/>
    <cellStyle name="20 % – Zvýraznění1 3" xfId="19"/>
    <cellStyle name="20 % – Zvýraznění1 4" xfId="20"/>
    <cellStyle name="20 % – Zvýraznění2 2" xfId="21"/>
    <cellStyle name="20 % – Zvýraznění2 3" xfId="22"/>
    <cellStyle name="20 % – Zvýraznění2 4" xfId="23"/>
    <cellStyle name="20 % – Zvýraznění3 2" xfId="24"/>
    <cellStyle name="20 % – Zvýraznění3 3" xfId="25"/>
    <cellStyle name="20 % – Zvýraznění3 4" xfId="26"/>
    <cellStyle name="20 % – Zvýraznění4 2" xfId="27"/>
    <cellStyle name="20 % – Zvýraznění4 3" xfId="28"/>
    <cellStyle name="20 % – Zvýraznění4 4" xfId="29"/>
    <cellStyle name="20 % – Zvýraznění5 2" xfId="30"/>
    <cellStyle name="20 % – Zvýraznění5 3" xfId="31"/>
    <cellStyle name="20 % – Zvýraznění5 4" xfId="32"/>
    <cellStyle name="20 % – Zvýraznění6 2" xfId="33"/>
    <cellStyle name="20 % – Zvýraznění6 3" xfId="34"/>
    <cellStyle name="20 % – Zvýraznění6 4" xfId="35"/>
    <cellStyle name="40 % – Zvýraznění1 2" xfId="36"/>
    <cellStyle name="40 % – Zvýraznění1 3" xfId="37"/>
    <cellStyle name="40 % – Zvýraznění1 4" xfId="38"/>
    <cellStyle name="40 % – Zvýraznění2 2" xfId="39"/>
    <cellStyle name="40 % – Zvýraznění2 3" xfId="40"/>
    <cellStyle name="40 % – Zvýraznění2 4" xfId="41"/>
    <cellStyle name="40 % – Zvýraznění3 2" xfId="42"/>
    <cellStyle name="40 % – Zvýraznění3 3" xfId="43"/>
    <cellStyle name="40 % – Zvýraznění3 4" xfId="44"/>
    <cellStyle name="40 % – Zvýraznění4 2" xfId="45"/>
    <cellStyle name="40 % – Zvýraznění4 3" xfId="46"/>
    <cellStyle name="40 % – Zvýraznění4 4" xfId="47"/>
    <cellStyle name="40 % – Zvýraznění5 2" xfId="48"/>
    <cellStyle name="40 % – Zvýraznění5 3" xfId="49"/>
    <cellStyle name="40 % – Zvýraznění5 4" xfId="50"/>
    <cellStyle name="40 % – Zvýraznění6 2" xfId="51"/>
    <cellStyle name="40 % – Zvýraznění6 3" xfId="52"/>
    <cellStyle name="40 % – Zvýraznění6 4" xfId="53"/>
    <cellStyle name="60 % – Zvýraznění1 2" xfId="54"/>
    <cellStyle name="60 % – Zvýraznění1 3" xfId="55"/>
    <cellStyle name="60 % – Zvýraznění1 4" xfId="56"/>
    <cellStyle name="60 % – Zvýraznění2 2" xfId="57"/>
    <cellStyle name="60 % – Zvýraznění2 3" xfId="58"/>
    <cellStyle name="60 % – Zvýraznění2 4" xfId="59"/>
    <cellStyle name="60 % – Zvýraznění3 2" xfId="60"/>
    <cellStyle name="60 % – Zvýraznění3 3" xfId="61"/>
    <cellStyle name="60 % – Zvýraznění3 4" xfId="62"/>
    <cellStyle name="60 % – Zvýraznění4 2" xfId="63"/>
    <cellStyle name="60 % – Zvýraznění4 3" xfId="64"/>
    <cellStyle name="60 % – Zvýraznění4 4" xfId="65"/>
    <cellStyle name="60 % – Zvýraznění5 2" xfId="66"/>
    <cellStyle name="60 % – Zvýraznění5 3" xfId="67"/>
    <cellStyle name="60 % – Zvýraznění5 4" xfId="68"/>
    <cellStyle name="60 % – Zvýraznění6 2" xfId="69"/>
    <cellStyle name="60 % – Zvýraznění6 3" xfId="70"/>
    <cellStyle name="60 % – Zvýraznění6 4" xfId="71"/>
    <cellStyle name="args.style" xfId="72"/>
    <cellStyle name="args.style 2" xfId="73"/>
    <cellStyle name="blank" xfId="74"/>
    <cellStyle name="blank - Style1" xfId="75"/>
    <cellStyle name="blank 2" xfId="76"/>
    <cellStyle name="blank 3" xfId="77"/>
    <cellStyle name="Calc Currency (0)" xfId="78"/>
    <cellStyle name="Calc Currency (0) 2" xfId="79"/>
    <cellStyle name="Calc Currency (2)" xfId="80"/>
    <cellStyle name="Calc Percent (0)" xfId="81"/>
    <cellStyle name="Calc Percent (1)" xfId="82"/>
    <cellStyle name="Calc Percent (1) 2" xfId="83"/>
    <cellStyle name="Calc Percent (2)" xfId="84"/>
    <cellStyle name="Calc Percent (2) 2" xfId="85"/>
    <cellStyle name="Calc Units (0)" xfId="86"/>
    <cellStyle name="Calc Units (0) 2" xfId="87"/>
    <cellStyle name="Calc Units (1)" xfId="88"/>
    <cellStyle name="Calc Units (1) 2" xfId="89"/>
    <cellStyle name="Calc Units (2)" xfId="90"/>
    <cellStyle name="Celkem 2" xfId="91"/>
    <cellStyle name="Celkem 3" xfId="92"/>
    <cellStyle name="Celkem 4" xfId="93"/>
    <cellStyle name="Comma  - Style2" xfId="94"/>
    <cellStyle name="Comma  - Style3" xfId="95"/>
    <cellStyle name="Comma  - Style4" xfId="96"/>
    <cellStyle name="Comma  - Style5" xfId="97"/>
    <cellStyle name="Comma  - Style6" xfId="98"/>
    <cellStyle name="Comma  - Style7" xfId="99"/>
    <cellStyle name="Comma  - Style8" xfId="100"/>
    <cellStyle name="Comma [0]_#6 Temps &amp; Contractors" xfId="101"/>
    <cellStyle name="Comma [00]" xfId="102"/>
    <cellStyle name="Comma [00] 2" xfId="103"/>
    <cellStyle name="Comma_#6 Temps &amp; Contractors" xfId="104"/>
    <cellStyle name="Copied" xfId="105"/>
    <cellStyle name="Copied 2" xfId="106"/>
    <cellStyle name="Currency [0]_#6 Temps &amp; Contractors" xfId="107"/>
    <cellStyle name="Currency [00]" xfId="108"/>
    <cellStyle name="Currency_#6 Temps &amp; Contractors" xfId="109"/>
    <cellStyle name="čárky [0]_PolozRozpisNakladu.xls" xfId="2"/>
    <cellStyle name="Date Short" xfId="110"/>
    <cellStyle name="DELTA" xfId="111"/>
    <cellStyle name="DELTA 2" xfId="112"/>
    <cellStyle name="Enter Currency (0)" xfId="113"/>
    <cellStyle name="Enter Currency (0) 2" xfId="114"/>
    <cellStyle name="Enter Currency (2)" xfId="115"/>
    <cellStyle name="Enter Units (0)" xfId="116"/>
    <cellStyle name="Enter Units (0) 2" xfId="117"/>
    <cellStyle name="Enter Units (1)" xfId="118"/>
    <cellStyle name="Enter Units (1) 2" xfId="119"/>
    <cellStyle name="Enter Units (2)" xfId="120"/>
    <cellStyle name="Entered" xfId="121"/>
    <cellStyle name="Entered 2" xfId="122"/>
    <cellStyle name="Euro" xfId="123"/>
    <cellStyle name="Euro 10" xfId="124"/>
    <cellStyle name="Euro 10 2" xfId="125"/>
    <cellStyle name="Euro 10 3" xfId="126"/>
    <cellStyle name="Euro 11" xfId="127"/>
    <cellStyle name="Euro 11 2" xfId="128"/>
    <cellStyle name="Euro 11 3" xfId="129"/>
    <cellStyle name="Euro 12" xfId="130"/>
    <cellStyle name="Euro 12 2" xfId="131"/>
    <cellStyle name="Euro 12 3" xfId="132"/>
    <cellStyle name="Euro 13" xfId="133"/>
    <cellStyle name="Euro 13 2" xfId="134"/>
    <cellStyle name="Euro 13 3" xfId="135"/>
    <cellStyle name="Euro 14" xfId="136"/>
    <cellStyle name="Euro 14 2" xfId="137"/>
    <cellStyle name="Euro 14 3" xfId="138"/>
    <cellStyle name="Euro 15" xfId="139"/>
    <cellStyle name="Euro 15 2" xfId="140"/>
    <cellStyle name="Euro 15 3" xfId="141"/>
    <cellStyle name="Euro 16" xfId="142"/>
    <cellStyle name="Euro 16 2" xfId="143"/>
    <cellStyle name="Euro 16 3" xfId="144"/>
    <cellStyle name="Euro 17" xfId="145"/>
    <cellStyle name="Euro 17 2" xfId="146"/>
    <cellStyle name="Euro 17 3" xfId="147"/>
    <cellStyle name="Euro 18" xfId="148"/>
    <cellStyle name="Euro 18 2" xfId="149"/>
    <cellStyle name="Euro 18 3" xfId="150"/>
    <cellStyle name="Euro 19" xfId="151"/>
    <cellStyle name="Euro 19 2" xfId="152"/>
    <cellStyle name="Euro 19 3" xfId="153"/>
    <cellStyle name="Euro 2" xfId="154"/>
    <cellStyle name="Euro 2 2" xfId="155"/>
    <cellStyle name="Euro 2 3" xfId="156"/>
    <cellStyle name="Euro 20" xfId="157"/>
    <cellStyle name="Euro 20 2" xfId="158"/>
    <cellStyle name="Euro 20 3" xfId="159"/>
    <cellStyle name="Euro 21" xfId="160"/>
    <cellStyle name="Euro 21 2" xfId="161"/>
    <cellStyle name="Euro 21 3" xfId="162"/>
    <cellStyle name="Euro 22" xfId="163"/>
    <cellStyle name="Euro 22 2" xfId="164"/>
    <cellStyle name="Euro 22 3" xfId="165"/>
    <cellStyle name="Euro 23" xfId="166"/>
    <cellStyle name="Euro 23 2" xfId="167"/>
    <cellStyle name="Euro 23 3" xfId="168"/>
    <cellStyle name="Euro 24" xfId="169"/>
    <cellStyle name="Euro 24 2" xfId="170"/>
    <cellStyle name="Euro 24 3" xfId="171"/>
    <cellStyle name="Euro 25" xfId="172"/>
    <cellStyle name="Euro 25 2" xfId="173"/>
    <cellStyle name="Euro 25 3" xfId="174"/>
    <cellStyle name="Euro 26" xfId="175"/>
    <cellStyle name="Euro 26 2" xfId="176"/>
    <cellStyle name="Euro 26 3" xfId="177"/>
    <cellStyle name="Euro 27" xfId="178"/>
    <cellStyle name="Euro 27 2" xfId="179"/>
    <cellStyle name="Euro 27 3" xfId="180"/>
    <cellStyle name="Euro 28" xfId="181"/>
    <cellStyle name="Euro 28 2" xfId="182"/>
    <cellStyle name="Euro 28 3" xfId="183"/>
    <cellStyle name="Euro 29" xfId="184"/>
    <cellStyle name="Euro 29 2" xfId="185"/>
    <cellStyle name="Euro 29 3" xfId="186"/>
    <cellStyle name="Euro 3" xfId="187"/>
    <cellStyle name="Euro 3 2" xfId="188"/>
    <cellStyle name="Euro 3 3" xfId="189"/>
    <cellStyle name="Euro 30" xfId="190"/>
    <cellStyle name="Euro 30 2" xfId="191"/>
    <cellStyle name="Euro 30 3" xfId="192"/>
    <cellStyle name="Euro 31" xfId="193"/>
    <cellStyle name="Euro 31 2" xfId="194"/>
    <cellStyle name="Euro 4" xfId="195"/>
    <cellStyle name="Euro 4 2" xfId="196"/>
    <cellStyle name="Euro 4 3" xfId="197"/>
    <cellStyle name="Euro 5" xfId="198"/>
    <cellStyle name="Euro 5 2" xfId="199"/>
    <cellStyle name="Euro 5 3" xfId="200"/>
    <cellStyle name="Euro 6" xfId="201"/>
    <cellStyle name="Euro 6 2" xfId="202"/>
    <cellStyle name="Euro 6 3" xfId="203"/>
    <cellStyle name="Euro 7" xfId="204"/>
    <cellStyle name="Euro 7 2" xfId="205"/>
    <cellStyle name="Euro 7 3" xfId="206"/>
    <cellStyle name="Euro 8" xfId="207"/>
    <cellStyle name="Euro 8 2" xfId="208"/>
    <cellStyle name="Euro 8 3" xfId="209"/>
    <cellStyle name="Euro 9" xfId="210"/>
    <cellStyle name="Euro 9 2" xfId="211"/>
    <cellStyle name="Euro 9 3" xfId="212"/>
    <cellStyle name="G10" xfId="213"/>
    <cellStyle name="Grey" xfId="214"/>
    <cellStyle name="Header" xfId="215"/>
    <cellStyle name="Header 2" xfId="216"/>
    <cellStyle name="Header1" xfId="217"/>
    <cellStyle name="Header2" xfId="218"/>
    <cellStyle name="HEADINGS" xfId="219"/>
    <cellStyle name="HEADINGS 2" xfId="220"/>
    <cellStyle name="HEADINGSTOP" xfId="221"/>
    <cellStyle name="HEADINGSTOP 2" xfId="222"/>
    <cellStyle name="Hyperlink" xfId="223"/>
    <cellStyle name="Hyperlink 2" xfId="224"/>
    <cellStyle name="Hypertextový odkaz 2" xfId="3"/>
    <cellStyle name="Chybně 2" xfId="225"/>
    <cellStyle name="Chybně 3" xfId="226"/>
    <cellStyle name="Chybně 4" xfId="227"/>
    <cellStyle name="Input [yellow]" xfId="228"/>
    <cellStyle name="Kontrolní buňka 2" xfId="229"/>
    <cellStyle name="Kontrolní buňka 3" xfId="230"/>
    <cellStyle name="Kontrolní buňka 4" xfId="231"/>
    <cellStyle name="Link Currency (0)" xfId="232"/>
    <cellStyle name="Link Currency (0) 2" xfId="233"/>
    <cellStyle name="Link Currency (2)" xfId="234"/>
    <cellStyle name="Link Units (0)" xfId="235"/>
    <cellStyle name="Link Units (0) 2" xfId="236"/>
    <cellStyle name="Link Units (1)" xfId="237"/>
    <cellStyle name="Link Units (1) 2" xfId="238"/>
    <cellStyle name="Link Units (2)" xfId="239"/>
    <cellStyle name="Migliaia (0)_PortF2k" xfId="240"/>
    <cellStyle name="Nadpis 1 2" xfId="241"/>
    <cellStyle name="Nadpis 1 3" xfId="242"/>
    <cellStyle name="Nadpis 1 4" xfId="243"/>
    <cellStyle name="Nadpis 2 2" xfId="244"/>
    <cellStyle name="Nadpis 2 3" xfId="245"/>
    <cellStyle name="Nadpis 2 4" xfId="246"/>
    <cellStyle name="Nadpis 3 2" xfId="247"/>
    <cellStyle name="Nadpis 3 3" xfId="248"/>
    <cellStyle name="Nadpis 3 4" xfId="249"/>
    <cellStyle name="Nadpis 4 2" xfId="250"/>
    <cellStyle name="Nadpis 4 3" xfId="251"/>
    <cellStyle name="Nadpis 4 4" xfId="252"/>
    <cellStyle name="Název 2" xfId="253"/>
    <cellStyle name="Název 3" xfId="254"/>
    <cellStyle name="Název 4" xfId="255"/>
    <cellStyle name="Neutrální 2" xfId="256"/>
    <cellStyle name="Neutrální 3" xfId="257"/>
    <cellStyle name="Neutrální 4" xfId="258"/>
    <cellStyle name="Normal" xfId="259"/>
    <cellStyle name="Normal - Style1" xfId="260"/>
    <cellStyle name="Normal - Style1 2" xfId="261"/>
    <cellStyle name="Normal 2" xfId="262"/>
    <cellStyle name="Normal 2 10" xfId="263"/>
    <cellStyle name="Normal 2 10 2" xfId="264"/>
    <cellStyle name="Normal 2 10 3" xfId="265"/>
    <cellStyle name="Normal 2 10_Ceník 20090707 sestavený Formatou-KOREKTURA-pro Tondu_kontrola" xfId="266"/>
    <cellStyle name="Normal 2 11" xfId="267"/>
    <cellStyle name="Normal 2 11 2" xfId="268"/>
    <cellStyle name="Normal 2 11 3" xfId="269"/>
    <cellStyle name="Normal 2 11_Ceník 20090707 sestavený Formatou-KOREKTURA-pro Tondu_kontrola" xfId="270"/>
    <cellStyle name="Normal 2 12" xfId="271"/>
    <cellStyle name="Normal 2 12 2" xfId="272"/>
    <cellStyle name="Normal 2 12 3" xfId="273"/>
    <cellStyle name="Normal 2 12_Ceník 20090707 sestavený Formatou-KOREKTURA-pro Tondu_kontrola" xfId="274"/>
    <cellStyle name="Normal 2 13" xfId="275"/>
    <cellStyle name="Normal 2 13 2" xfId="276"/>
    <cellStyle name="Normal 2 13 3" xfId="277"/>
    <cellStyle name="Normal 2 13_Ceník 20090707 sestavený Formatou-KOREKTURA-pro Tondu_kontrola" xfId="278"/>
    <cellStyle name="Normal 2 14" xfId="279"/>
    <cellStyle name="Normal 2 14 2" xfId="280"/>
    <cellStyle name="Normal 2 14 3" xfId="281"/>
    <cellStyle name="Normal 2 14_Ceník 20090707 sestavený Formatou-KOREKTURA-pro Tondu_kontrola" xfId="282"/>
    <cellStyle name="Normal 2 15" xfId="283"/>
    <cellStyle name="Normal 2 15 2" xfId="284"/>
    <cellStyle name="Normal 2 15 3" xfId="285"/>
    <cellStyle name="Normal 2 15_Ceník 20090707 sestavený Formatou-KOREKTURA-pro Tondu_kontrola" xfId="286"/>
    <cellStyle name="Normal 2 16" xfId="287"/>
    <cellStyle name="Normal 2 16 2" xfId="288"/>
    <cellStyle name="Normal 2 16 3" xfId="289"/>
    <cellStyle name="Normal 2 16_Ceník 20090707 sestavený Formatou-KOREKTURA-pro Tondu_kontrola" xfId="290"/>
    <cellStyle name="Normal 2 17" xfId="291"/>
    <cellStyle name="Normal 2 17 2" xfId="292"/>
    <cellStyle name="Normal 2 17 3" xfId="293"/>
    <cellStyle name="Normal 2 17_Ceník 20090707 sestavený Formatou-KOREKTURA-pro Tondu_kontrola" xfId="294"/>
    <cellStyle name="Normal 2 18" xfId="295"/>
    <cellStyle name="Normal 2 18 2" xfId="296"/>
    <cellStyle name="Normal 2 18 3" xfId="297"/>
    <cellStyle name="Normal 2 18_Ceník 20090707 sestavený Formatou-KOREKTURA-pro Tondu_kontrola" xfId="298"/>
    <cellStyle name="Normal 2 19" xfId="299"/>
    <cellStyle name="Normal 2 19 2" xfId="300"/>
    <cellStyle name="Normal 2 19 3" xfId="301"/>
    <cellStyle name="Normal 2 19_Ceník 20090707 sestavený Formatou-KOREKTURA-pro Tondu_kontrola" xfId="302"/>
    <cellStyle name="Normal 2 2" xfId="303"/>
    <cellStyle name="Normal 2 2 2" xfId="304"/>
    <cellStyle name="Normal 2 2 3" xfId="305"/>
    <cellStyle name="Normal 2 2_Ceník 20090707 sestavený Formatou-KOREKTURA-pro Tondu_kontrola" xfId="306"/>
    <cellStyle name="Normal 2 20" xfId="307"/>
    <cellStyle name="Normal 2 20 2" xfId="308"/>
    <cellStyle name="Normal 2 20 3" xfId="309"/>
    <cellStyle name="Normal 2 20_Ceník 20090707 sestavený Formatou-KOREKTURA-pro Tondu_kontrola" xfId="310"/>
    <cellStyle name="Normal 2 21" xfId="311"/>
    <cellStyle name="Normal 2 21 2" xfId="312"/>
    <cellStyle name="Normal 2 21 3" xfId="313"/>
    <cellStyle name="Normal 2 21_Ceník 20090707 sestavený Formatou-KOREKTURA-pro Tondu_kontrola" xfId="314"/>
    <cellStyle name="Normal 2 22" xfId="315"/>
    <cellStyle name="Normal 2 22 2" xfId="316"/>
    <cellStyle name="Normal 2 22 3" xfId="317"/>
    <cellStyle name="Normal 2 22_Ceník 20090707 sestavený Formatou-KOREKTURA-pro Tondu_kontrola" xfId="318"/>
    <cellStyle name="Normal 2 23" xfId="319"/>
    <cellStyle name="Normal 2 23 2" xfId="320"/>
    <cellStyle name="Normal 2 23 3" xfId="321"/>
    <cellStyle name="Normal 2 23_Ceník 20090707 sestavený Formatou-KOREKTURA-pro Tondu_kontrola" xfId="322"/>
    <cellStyle name="Normal 2 24" xfId="323"/>
    <cellStyle name="Normal 2 24 2" xfId="324"/>
    <cellStyle name="Normal 2 24 3" xfId="325"/>
    <cellStyle name="Normal 2 24_Ceník 20090707 sestavený Formatou-KOREKTURA-pro Tondu_kontrola" xfId="326"/>
    <cellStyle name="Normal 2 25" xfId="327"/>
    <cellStyle name="Normal 2 25 2" xfId="328"/>
    <cellStyle name="Normal 2 25 3" xfId="329"/>
    <cellStyle name="Normal 2 25_Ceník 20090707 sestavený Formatou-KOREKTURA-pro Tondu_kontrola" xfId="330"/>
    <cellStyle name="Normal 2 26" xfId="331"/>
    <cellStyle name="Normal 2 26 2" xfId="332"/>
    <cellStyle name="Normal 2 26 3" xfId="333"/>
    <cellStyle name="Normal 2 26_Ceník 20090707 sestavený Formatou-KOREKTURA-pro Tondu_kontrola" xfId="334"/>
    <cellStyle name="Normal 2 27" xfId="335"/>
    <cellStyle name="Normal 2 27 2" xfId="336"/>
    <cellStyle name="Normal 2 27 3" xfId="337"/>
    <cellStyle name="Normal 2 27_Ceník 20090707 sestavený Formatou-KOREKTURA-pro Tondu_kontrola" xfId="338"/>
    <cellStyle name="Normal 2 28" xfId="339"/>
    <cellStyle name="Normal 2 28 2" xfId="340"/>
    <cellStyle name="Normal 2 28 3" xfId="341"/>
    <cellStyle name="Normal 2 28_Ceník 20090707 sestavený Formatou-KOREKTURA-pro Tondu_kontrola" xfId="342"/>
    <cellStyle name="Normal 2 29" xfId="343"/>
    <cellStyle name="Normal 2 29 2" xfId="344"/>
    <cellStyle name="Normal 2 29 3" xfId="345"/>
    <cellStyle name="Normal 2 29_Ceník 20090707 sestavený Formatou-KOREKTURA-pro Tondu_kontrola" xfId="346"/>
    <cellStyle name="Normal 2 3" xfId="347"/>
    <cellStyle name="Normal 2 3 2" xfId="348"/>
    <cellStyle name="Normal 2 3 3" xfId="349"/>
    <cellStyle name="Normal 2 3_Ceník 20090707 sestavený Formatou-KOREKTURA-pro Tondu_kontrola" xfId="350"/>
    <cellStyle name="Normal 2 30" xfId="351"/>
    <cellStyle name="Normal 2 30 2" xfId="352"/>
    <cellStyle name="Normal 2 30 3" xfId="353"/>
    <cellStyle name="Normal 2 30_Ceník 20090707 sestavený Formatou-KOREKTURA-pro Tondu_kontrola" xfId="354"/>
    <cellStyle name="Normal 2 31" xfId="355"/>
    <cellStyle name="Normal 2 31 2" xfId="356"/>
    <cellStyle name="Normal 2 31_Ceník 20090707 sestavený Formatou-KOREKTURA-pro Tondu_kontrola" xfId="357"/>
    <cellStyle name="Normal 2 4" xfId="358"/>
    <cellStyle name="Normal 2 4 2" xfId="359"/>
    <cellStyle name="Normal 2 4 3" xfId="360"/>
    <cellStyle name="Normal 2 4_Ceník 20090707 sestavený Formatou-KOREKTURA-pro Tondu_kontrola" xfId="361"/>
    <cellStyle name="Normal 2 5" xfId="362"/>
    <cellStyle name="Normal 2 5 2" xfId="363"/>
    <cellStyle name="Normal 2 5 3" xfId="364"/>
    <cellStyle name="Normal 2 5_Ceník 20090707 sestavený Formatou-KOREKTURA-pro Tondu_kontrola" xfId="365"/>
    <cellStyle name="Normal 2 6" xfId="366"/>
    <cellStyle name="Normal 2 6 2" xfId="367"/>
    <cellStyle name="Normal 2 6 3" xfId="368"/>
    <cellStyle name="Normal 2 6_Ceník 20090707 sestavený Formatou-KOREKTURA-pro Tondu_kontrola" xfId="369"/>
    <cellStyle name="Normal 2 7" xfId="370"/>
    <cellStyle name="Normal 2 7 2" xfId="371"/>
    <cellStyle name="Normal 2 7 3" xfId="372"/>
    <cellStyle name="Normal 2 7_Ceník 20090707 sestavený Formatou-KOREKTURA-pro Tondu_kontrola" xfId="373"/>
    <cellStyle name="Normal 2 8" xfId="374"/>
    <cellStyle name="Normal 2 8 2" xfId="375"/>
    <cellStyle name="Normal 2 8 3" xfId="376"/>
    <cellStyle name="Normal 2 8_Ceník 20090707 sestavený Formatou-KOREKTURA-pro Tondu_kontrola" xfId="377"/>
    <cellStyle name="Normal 2 9" xfId="378"/>
    <cellStyle name="Normal 2 9 2" xfId="379"/>
    <cellStyle name="Normal 2 9 3" xfId="380"/>
    <cellStyle name="Normal 2 9_Ceník 20090707 sestavený Formatou-KOREKTURA-pro Tondu_kontrola" xfId="381"/>
    <cellStyle name="Normal_# 41-Market &amp;Trends" xfId="382"/>
    <cellStyle name="Normální" xfId="0" builtinId="0"/>
    <cellStyle name="normální 10" xfId="383"/>
    <cellStyle name="normální 10 2" xfId="384"/>
    <cellStyle name="normální 11" xfId="385"/>
    <cellStyle name="normální 12" xfId="386"/>
    <cellStyle name="Normální 2" xfId="4"/>
    <cellStyle name="normální 2 10" xfId="491"/>
    <cellStyle name="Normální 2 2" xfId="5"/>
    <cellStyle name="normální 2 2 2" xfId="388"/>
    <cellStyle name="Normální 2 3" xfId="6"/>
    <cellStyle name="normální 2 3 10" xfId="484"/>
    <cellStyle name="Normální 2 3 2" xfId="7"/>
    <cellStyle name="Normální 2 3 3" xfId="8"/>
    <cellStyle name="normální 2 3 4" xfId="389"/>
    <cellStyle name="normální 2 3 5" xfId="495"/>
    <cellStyle name="normální 2 3 6" xfId="488"/>
    <cellStyle name="normální 2 3 7" xfId="497"/>
    <cellStyle name="normální 2 3 8" xfId="486"/>
    <cellStyle name="normální 2 3 9" xfId="499"/>
    <cellStyle name="normální 2 4" xfId="387"/>
    <cellStyle name="normální 2 5" xfId="494"/>
    <cellStyle name="normální 2 6" xfId="489"/>
    <cellStyle name="normální 2 7" xfId="493"/>
    <cellStyle name="normální 2 8" xfId="490"/>
    <cellStyle name="normální 2 9" xfId="492"/>
    <cellStyle name="Normální 3" xfId="9"/>
    <cellStyle name="normální 3 10" xfId="501"/>
    <cellStyle name="Normální 3 2" xfId="10"/>
    <cellStyle name="normální 3 3" xfId="390"/>
    <cellStyle name="normální 3 4" xfId="496"/>
    <cellStyle name="normální 3 5" xfId="487"/>
    <cellStyle name="normální 3 6" xfId="498"/>
    <cellStyle name="normální 3 7" xfId="485"/>
    <cellStyle name="normální 3 8" xfId="500"/>
    <cellStyle name="normální 3 9" xfId="483"/>
    <cellStyle name="Normální 4" xfId="11"/>
    <cellStyle name="normální 4 2" xfId="391"/>
    <cellStyle name="Normální 5" xfId="12"/>
    <cellStyle name="normální 5 2" xfId="393"/>
    <cellStyle name="normální 5 3" xfId="394"/>
    <cellStyle name="normální 5 4" xfId="392"/>
    <cellStyle name="normální 6" xfId="395"/>
    <cellStyle name="normální 6 2" xfId="396"/>
    <cellStyle name="normální 6 3" xfId="397"/>
    <cellStyle name="normální 7" xfId="398"/>
    <cellStyle name="normální 7 2" xfId="399"/>
    <cellStyle name="normální 8" xfId="400"/>
    <cellStyle name="normální 9" xfId="401"/>
    <cellStyle name="normální 9 2" xfId="402"/>
    <cellStyle name="normální_POL.XLS" xfId="1"/>
    <cellStyle name="normální_POL.XLS 2" xfId="13"/>
    <cellStyle name="per.style" xfId="403"/>
    <cellStyle name="per.style 2" xfId="404"/>
    <cellStyle name="Percent (0)" xfId="405"/>
    <cellStyle name="Percent (0) 2" xfId="406"/>
    <cellStyle name="Percent [0]" xfId="407"/>
    <cellStyle name="Percent [0] 2" xfId="408"/>
    <cellStyle name="Percent [00]" xfId="409"/>
    <cellStyle name="Percent [00] 2" xfId="410"/>
    <cellStyle name="Percent [2]" xfId="411"/>
    <cellStyle name="Percent [2] 2" xfId="412"/>
    <cellStyle name="Percent_#6 Temps &amp; Contractors" xfId="413"/>
    <cellStyle name="Poznámka 2" xfId="414"/>
    <cellStyle name="Poznámka 3" xfId="415"/>
    <cellStyle name="Poznámka 4" xfId="416"/>
    <cellStyle name="PrePop Currency (0)" xfId="417"/>
    <cellStyle name="PrePop Currency (0) 2" xfId="418"/>
    <cellStyle name="PrePop Currency (2)" xfId="419"/>
    <cellStyle name="PrePop Units (0)" xfId="420"/>
    <cellStyle name="PrePop Units (0) 2" xfId="421"/>
    <cellStyle name="PrePop Units (1)" xfId="422"/>
    <cellStyle name="PrePop Units (1) 2" xfId="423"/>
    <cellStyle name="PrePop Units (2)" xfId="424"/>
    <cellStyle name="Propojená buňka 2" xfId="425"/>
    <cellStyle name="Propojená buňka 3" xfId="426"/>
    <cellStyle name="Propojená buňka 4" xfId="427"/>
    <cellStyle name="regstoresfromspecstores" xfId="428"/>
    <cellStyle name="regstoresfromspecstores 2" xfId="429"/>
    <cellStyle name="RevList" xfId="430"/>
    <cellStyle name="RevList 2" xfId="431"/>
    <cellStyle name="SHADEDSTORES" xfId="432"/>
    <cellStyle name="SHADEDSTORES 2" xfId="433"/>
    <cellStyle name="specstores" xfId="434"/>
    <cellStyle name="specstores 2" xfId="435"/>
    <cellStyle name="Správně 2" xfId="436"/>
    <cellStyle name="Správně 3" xfId="437"/>
    <cellStyle name="Správně 4" xfId="438"/>
    <cellStyle name="Subtotal" xfId="439"/>
    <cellStyle name="tabulka" xfId="440"/>
    <cellStyle name="Text Indent A" xfId="441"/>
    <cellStyle name="Text Indent B" xfId="442"/>
    <cellStyle name="Text Indent B 2" xfId="443"/>
    <cellStyle name="Text Indent C" xfId="444"/>
    <cellStyle name="Text Indent C 2" xfId="445"/>
    <cellStyle name="Text upozornění 2" xfId="446"/>
    <cellStyle name="Text upozornění 3" xfId="447"/>
    <cellStyle name="Text upozornění 4" xfId="448"/>
    <cellStyle name="Total" xfId="449"/>
    <cellStyle name="Total 2" xfId="450"/>
    <cellStyle name="Valuta (0)_PortF2k" xfId="451"/>
    <cellStyle name="Valuta_prezzi recuperatori direttamente accopp ep s&amp;p 2007" xfId="452"/>
    <cellStyle name="Vstup 2" xfId="453"/>
    <cellStyle name="Vstup 3" xfId="454"/>
    <cellStyle name="Vstup 4" xfId="455"/>
    <cellStyle name="Výpočet 2" xfId="456"/>
    <cellStyle name="Výpočet 3" xfId="457"/>
    <cellStyle name="Výpočet 4" xfId="458"/>
    <cellStyle name="Výstup 2" xfId="459"/>
    <cellStyle name="Výstup 3" xfId="460"/>
    <cellStyle name="Výstup 4" xfId="461"/>
    <cellStyle name="Vysvětlující text 2" xfId="462"/>
    <cellStyle name="Vysvětlující text 3" xfId="463"/>
    <cellStyle name="Vysvětlující text 4" xfId="464"/>
    <cellStyle name="Zvýraznění 1 2" xfId="465"/>
    <cellStyle name="Zvýraznění 1 3" xfId="466"/>
    <cellStyle name="Zvýraznění 1 4" xfId="467"/>
    <cellStyle name="Zvýraznění 2 2" xfId="468"/>
    <cellStyle name="Zvýraznění 2 3" xfId="469"/>
    <cellStyle name="Zvýraznění 2 4" xfId="470"/>
    <cellStyle name="Zvýraznění 3 2" xfId="471"/>
    <cellStyle name="Zvýraznění 3 3" xfId="472"/>
    <cellStyle name="Zvýraznění 3 4" xfId="473"/>
    <cellStyle name="Zvýraznění 4 2" xfId="474"/>
    <cellStyle name="Zvýraznění 4 3" xfId="475"/>
    <cellStyle name="Zvýraznění 4 4" xfId="476"/>
    <cellStyle name="Zvýraznění 5 2" xfId="477"/>
    <cellStyle name="Zvýraznění 5 3" xfId="478"/>
    <cellStyle name="Zvýraznění 5 4" xfId="479"/>
    <cellStyle name="Zvýraznění 6 2" xfId="480"/>
    <cellStyle name="Zvýraznění 6 3" xfId="481"/>
    <cellStyle name="Zvýraznění 6 4" xfId="4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01"/>
  <sheetViews>
    <sheetView showGridLines="0" showZeros="0" tabSelected="1" view="pageBreakPreview" topLeftCell="A6" zoomScaleNormal="80" zoomScaleSheetLayoutView="100" workbookViewId="0">
      <selection activeCell="F27" sqref="F27"/>
    </sheetView>
  </sheetViews>
  <sheetFormatPr defaultColWidth="9.109375" defaultRowHeight="13.2"/>
  <cols>
    <col min="1" max="1" width="4.44140625" style="2" customWidth="1"/>
    <col min="2" max="2" width="16.88671875" style="2" customWidth="1"/>
    <col min="3" max="3" width="50.88671875" style="2" customWidth="1"/>
    <col min="4" max="4" width="5.5546875" style="2" customWidth="1"/>
    <col min="5" max="5" width="10" style="80" customWidth="1"/>
    <col min="6" max="6" width="11.33203125" style="2" customWidth="1"/>
    <col min="7" max="7" width="16" style="2" customWidth="1"/>
    <col min="8" max="8" width="13.109375" style="2" hidden="1" customWidth="1"/>
    <col min="9" max="9" width="14.5546875" style="2" hidden="1" customWidth="1"/>
    <col min="10" max="10" width="15" style="2" customWidth="1"/>
    <col min="11" max="11" width="13.5546875" style="2" hidden="1" customWidth="1"/>
    <col min="12" max="16384" width="9.109375" style="2"/>
  </cols>
  <sheetData>
    <row r="1" spans="1:59" ht="15.6">
      <c r="A1" s="1" t="s">
        <v>76</v>
      </c>
      <c r="B1" s="1"/>
      <c r="C1" s="1"/>
      <c r="D1" s="1"/>
      <c r="E1" s="1"/>
      <c r="F1" s="1"/>
      <c r="G1" s="1"/>
      <c r="H1" s="1"/>
      <c r="I1" s="1"/>
    </row>
    <row r="2" spans="1:59" ht="13.8" thickBot="1">
      <c r="B2" s="3"/>
      <c r="C2" s="4"/>
      <c r="D2" s="4"/>
      <c r="E2" s="5"/>
      <c r="F2" s="4"/>
      <c r="G2" s="4"/>
    </row>
    <row r="3" spans="1:59" ht="13.8" thickTop="1">
      <c r="A3" s="6" t="s">
        <v>1</v>
      </c>
      <c r="B3" s="7"/>
      <c r="C3" s="8" t="s">
        <v>72</v>
      </c>
      <c r="D3" s="9"/>
      <c r="E3" s="10"/>
      <c r="F3" s="9"/>
      <c r="G3" s="11"/>
      <c r="H3" s="12">
        <f>SUM(G34,G27,G24)</f>
        <v>0</v>
      </c>
      <c r="I3" s="13"/>
    </row>
    <row r="4" spans="1:59" ht="13.8" thickBot="1">
      <c r="A4" s="14" t="s">
        <v>0</v>
      </c>
      <c r="B4" s="15"/>
      <c r="C4" s="16" t="s">
        <v>73</v>
      </c>
      <c r="D4" s="17"/>
      <c r="E4" s="18"/>
      <c r="F4" s="17"/>
      <c r="G4" s="19"/>
      <c r="H4" s="19"/>
      <c r="I4" s="20"/>
    </row>
    <row r="5" spans="1:59" ht="13.8" thickTop="1">
      <c r="A5" s="21"/>
      <c r="B5" s="22"/>
      <c r="C5" s="22"/>
      <c r="D5" s="23"/>
      <c r="E5" s="24"/>
      <c r="F5" s="23"/>
      <c r="G5" s="25"/>
      <c r="H5" s="23"/>
      <c r="I5" s="23"/>
    </row>
    <row r="6" spans="1:59">
      <c r="A6" s="26" t="s">
        <v>2</v>
      </c>
      <c r="B6" s="27" t="s">
        <v>3</v>
      </c>
      <c r="C6" s="27" t="s">
        <v>4</v>
      </c>
      <c r="D6" s="27" t="s">
        <v>5</v>
      </c>
      <c r="E6" s="28" t="s">
        <v>6</v>
      </c>
      <c r="F6" s="27" t="s">
        <v>7</v>
      </c>
      <c r="G6" s="29" t="s">
        <v>8</v>
      </c>
      <c r="H6" s="30" t="s">
        <v>9</v>
      </c>
      <c r="I6" s="30" t="s">
        <v>10</v>
      </c>
      <c r="J6" s="30" t="s">
        <v>62</v>
      </c>
      <c r="K6" s="30"/>
    </row>
    <row r="7" spans="1:59">
      <c r="A7" s="31" t="s">
        <v>11</v>
      </c>
      <c r="B7" s="32" t="s">
        <v>13</v>
      </c>
      <c r="C7" s="33" t="s">
        <v>14</v>
      </c>
      <c r="D7" s="34"/>
      <c r="E7" s="35"/>
      <c r="F7" s="35"/>
      <c r="G7" s="36"/>
      <c r="H7" s="37"/>
      <c r="I7" s="37"/>
      <c r="J7" s="37"/>
      <c r="K7" s="37"/>
      <c r="Q7" s="38">
        <v>1</v>
      </c>
    </row>
    <row r="8" spans="1:59">
      <c r="A8" s="39">
        <v>1</v>
      </c>
      <c r="B8" s="40" t="s">
        <v>15</v>
      </c>
      <c r="C8" s="41" t="s">
        <v>16</v>
      </c>
      <c r="D8" s="42" t="s">
        <v>17</v>
      </c>
      <c r="E8" s="43">
        <v>1</v>
      </c>
      <c r="F8" s="86"/>
      <c r="G8" s="44">
        <f t="shared" ref="G8:G23" si="0">E8*F8</f>
        <v>0</v>
      </c>
      <c r="H8" s="45">
        <v>8.6800000000000002E-3</v>
      </c>
      <c r="I8" s="45">
        <f t="shared" ref="I8:I23" si="1">E8*H8</f>
        <v>8.6800000000000002E-3</v>
      </c>
      <c r="J8" s="46" t="s">
        <v>70</v>
      </c>
      <c r="K8" s="45"/>
      <c r="Q8" s="38">
        <v>2</v>
      </c>
      <c r="AA8" s="2">
        <v>12</v>
      </c>
      <c r="AB8" s="2">
        <v>0</v>
      </c>
      <c r="AC8" s="2">
        <v>1</v>
      </c>
      <c r="BB8" s="2">
        <v>2</v>
      </c>
      <c r="BC8" s="2">
        <f t="shared" ref="BC8:BC23" si="2">IF(BB8=1,G8,0)</f>
        <v>0</v>
      </c>
      <c r="BD8" s="2">
        <f t="shared" ref="BD8:BD23" si="3">IF(BB8=2,G8,0)</f>
        <v>0</v>
      </c>
      <c r="BE8" s="2">
        <f t="shared" ref="BE8:BE23" si="4">IF(BB8=3,G8,0)</f>
        <v>0</v>
      </c>
      <c r="BF8" s="2">
        <f t="shared" ref="BF8:BF23" si="5">IF(BB8=4,G8,0)</f>
        <v>0</v>
      </c>
      <c r="BG8" s="2">
        <f t="shared" ref="BG8:BG23" si="6">IF(BB8=5,G8,0)</f>
        <v>0</v>
      </c>
    </row>
    <row r="9" spans="1:59">
      <c r="A9" s="39">
        <v>2</v>
      </c>
      <c r="B9" s="40" t="s">
        <v>64</v>
      </c>
      <c r="C9" s="41" t="s">
        <v>65</v>
      </c>
      <c r="D9" s="42" t="s">
        <v>17</v>
      </c>
      <c r="E9" s="43">
        <v>8</v>
      </c>
      <c r="F9" s="86"/>
      <c r="G9" s="44">
        <f t="shared" si="0"/>
        <v>0</v>
      </c>
      <c r="H9" s="45">
        <v>8.6700000000000006E-3</v>
      </c>
      <c r="I9" s="45">
        <f t="shared" si="1"/>
        <v>6.9360000000000005E-2</v>
      </c>
      <c r="J9" s="46" t="s">
        <v>70</v>
      </c>
      <c r="K9" s="45"/>
      <c r="Q9" s="38">
        <v>2</v>
      </c>
      <c r="AA9" s="2">
        <v>12</v>
      </c>
      <c r="AB9" s="2">
        <v>0</v>
      </c>
      <c r="AC9" s="2">
        <v>2</v>
      </c>
      <c r="BB9" s="2">
        <v>2</v>
      </c>
      <c r="BC9" s="2">
        <f t="shared" si="2"/>
        <v>0</v>
      </c>
      <c r="BD9" s="2">
        <f t="shared" si="3"/>
        <v>0</v>
      </c>
      <c r="BE9" s="2">
        <f t="shared" si="4"/>
        <v>0</v>
      </c>
      <c r="BF9" s="2">
        <f t="shared" si="5"/>
        <v>0</v>
      </c>
      <c r="BG9" s="2">
        <f t="shared" si="6"/>
        <v>0</v>
      </c>
    </row>
    <row r="10" spans="1:59">
      <c r="A10" s="39">
        <v>3</v>
      </c>
      <c r="B10" s="40" t="s">
        <v>66</v>
      </c>
      <c r="C10" s="41" t="s">
        <v>18</v>
      </c>
      <c r="D10" s="42" t="s">
        <v>17</v>
      </c>
      <c r="E10" s="43">
        <v>1</v>
      </c>
      <c r="F10" s="86"/>
      <c r="G10" s="44">
        <f t="shared" si="0"/>
        <v>0</v>
      </c>
      <c r="H10" s="45">
        <v>1.12E-2</v>
      </c>
      <c r="I10" s="45">
        <f t="shared" si="1"/>
        <v>1.12E-2</v>
      </c>
      <c r="J10" s="46" t="s">
        <v>70</v>
      </c>
      <c r="K10" s="45"/>
      <c r="Q10" s="38">
        <v>2</v>
      </c>
      <c r="AA10" s="2">
        <v>12</v>
      </c>
      <c r="AB10" s="2">
        <v>0</v>
      </c>
      <c r="AC10" s="2">
        <v>3</v>
      </c>
      <c r="BB10" s="2">
        <v>2</v>
      </c>
      <c r="BC10" s="2">
        <f t="shared" si="2"/>
        <v>0</v>
      </c>
      <c r="BD10" s="2">
        <f t="shared" si="3"/>
        <v>0</v>
      </c>
      <c r="BE10" s="2">
        <f t="shared" si="4"/>
        <v>0</v>
      </c>
      <c r="BF10" s="2">
        <f t="shared" si="5"/>
        <v>0</v>
      </c>
      <c r="BG10" s="2">
        <f t="shared" si="6"/>
        <v>0</v>
      </c>
    </row>
    <row r="11" spans="1:59">
      <c r="A11" s="39">
        <v>4</v>
      </c>
      <c r="B11" s="40" t="s">
        <v>19</v>
      </c>
      <c r="C11" s="41" t="s">
        <v>20</v>
      </c>
      <c r="D11" s="42" t="s">
        <v>21</v>
      </c>
      <c r="E11" s="43">
        <v>1</v>
      </c>
      <c r="F11" s="86"/>
      <c r="G11" s="44">
        <f t="shared" si="0"/>
        <v>0</v>
      </c>
      <c r="H11" s="45">
        <v>3.8000000000000002E-4</v>
      </c>
      <c r="I11" s="45">
        <f t="shared" si="1"/>
        <v>3.8000000000000002E-4</v>
      </c>
      <c r="J11" s="46" t="s">
        <v>70</v>
      </c>
      <c r="K11" s="45"/>
      <c r="Q11" s="38">
        <v>2</v>
      </c>
      <c r="AA11" s="2">
        <v>12</v>
      </c>
      <c r="AB11" s="2">
        <v>0</v>
      </c>
      <c r="AC11" s="2">
        <v>4</v>
      </c>
      <c r="BB11" s="2">
        <v>2</v>
      </c>
      <c r="BC11" s="2">
        <f t="shared" si="2"/>
        <v>0</v>
      </c>
      <c r="BD11" s="2">
        <f t="shared" si="3"/>
        <v>0</v>
      </c>
      <c r="BE11" s="2">
        <f t="shared" si="4"/>
        <v>0</v>
      </c>
      <c r="BF11" s="2">
        <f t="shared" si="5"/>
        <v>0</v>
      </c>
      <c r="BG11" s="2">
        <f t="shared" si="6"/>
        <v>0</v>
      </c>
    </row>
    <row r="12" spans="1:59">
      <c r="A12" s="39">
        <v>5</v>
      </c>
      <c r="B12" s="40" t="s">
        <v>22</v>
      </c>
      <c r="C12" s="41" t="s">
        <v>67</v>
      </c>
      <c r="D12" s="42" t="s">
        <v>21</v>
      </c>
      <c r="E12" s="43">
        <v>1</v>
      </c>
      <c r="F12" s="86"/>
      <c r="G12" s="44">
        <f t="shared" si="0"/>
        <v>0</v>
      </c>
      <c r="H12" s="45">
        <v>1.2999999999999999E-3</v>
      </c>
      <c r="I12" s="45">
        <f t="shared" si="1"/>
        <v>1.2999999999999999E-3</v>
      </c>
      <c r="J12" s="46" t="s">
        <v>70</v>
      </c>
      <c r="K12" s="45"/>
      <c r="Q12" s="38">
        <v>2</v>
      </c>
      <c r="AA12" s="2">
        <v>12</v>
      </c>
      <c r="AB12" s="2">
        <v>0</v>
      </c>
      <c r="AC12" s="2">
        <v>5</v>
      </c>
      <c r="BB12" s="2">
        <v>2</v>
      </c>
      <c r="BC12" s="2">
        <f t="shared" si="2"/>
        <v>0</v>
      </c>
      <c r="BD12" s="2">
        <f t="shared" si="3"/>
        <v>0</v>
      </c>
      <c r="BE12" s="2">
        <f t="shared" si="4"/>
        <v>0</v>
      </c>
      <c r="BF12" s="2">
        <f t="shared" si="5"/>
        <v>0</v>
      </c>
      <c r="BG12" s="2">
        <f t="shared" si="6"/>
        <v>0</v>
      </c>
    </row>
    <row r="13" spans="1:59">
      <c r="A13" s="39">
        <v>6</v>
      </c>
      <c r="B13" s="40" t="s">
        <v>23</v>
      </c>
      <c r="C13" s="41" t="s">
        <v>74</v>
      </c>
      <c r="D13" s="42" t="s">
        <v>21</v>
      </c>
      <c r="E13" s="43">
        <v>1</v>
      </c>
      <c r="F13" s="86"/>
      <c r="G13" s="44">
        <f t="shared" si="0"/>
        <v>0</v>
      </c>
      <c r="H13" s="45">
        <v>1.8000000000000001E-4</v>
      </c>
      <c r="I13" s="45">
        <f t="shared" si="1"/>
        <v>1.8000000000000001E-4</v>
      </c>
      <c r="J13" s="46" t="s">
        <v>70</v>
      </c>
      <c r="K13" s="45"/>
      <c r="Q13" s="38">
        <v>2</v>
      </c>
      <c r="AA13" s="2">
        <v>12</v>
      </c>
      <c r="AB13" s="2">
        <v>0</v>
      </c>
      <c r="AC13" s="2">
        <v>6</v>
      </c>
      <c r="BB13" s="2">
        <v>2</v>
      </c>
      <c r="BC13" s="2">
        <f t="shared" si="2"/>
        <v>0</v>
      </c>
      <c r="BD13" s="2">
        <f t="shared" si="3"/>
        <v>0</v>
      </c>
      <c r="BE13" s="2">
        <f t="shared" si="4"/>
        <v>0</v>
      </c>
      <c r="BF13" s="2">
        <f t="shared" si="5"/>
        <v>0</v>
      </c>
      <c r="BG13" s="2">
        <f t="shared" si="6"/>
        <v>0</v>
      </c>
    </row>
    <row r="14" spans="1:59">
      <c r="A14" s="39">
        <v>7</v>
      </c>
      <c r="B14" s="40" t="s">
        <v>25</v>
      </c>
      <c r="C14" s="41" t="s">
        <v>26</v>
      </c>
      <c r="D14" s="42" t="s">
        <v>21</v>
      </c>
      <c r="E14" s="43">
        <v>1</v>
      </c>
      <c r="F14" s="86"/>
      <c r="G14" s="44">
        <f t="shared" si="0"/>
        <v>0</v>
      </c>
      <c r="H14" s="45">
        <v>4.0400000000000002E-3</v>
      </c>
      <c r="I14" s="45">
        <f t="shared" si="1"/>
        <v>4.0400000000000002E-3</v>
      </c>
      <c r="J14" s="46" t="s">
        <v>70</v>
      </c>
      <c r="K14" s="45"/>
      <c r="Q14" s="38">
        <v>2</v>
      </c>
      <c r="AA14" s="2">
        <v>12</v>
      </c>
      <c r="AB14" s="2">
        <v>0</v>
      </c>
      <c r="AC14" s="2">
        <v>9</v>
      </c>
      <c r="BB14" s="2">
        <v>2</v>
      </c>
      <c r="BC14" s="2">
        <f t="shared" si="2"/>
        <v>0</v>
      </c>
      <c r="BD14" s="2">
        <f t="shared" si="3"/>
        <v>0</v>
      </c>
      <c r="BE14" s="2">
        <f t="shared" si="4"/>
        <v>0</v>
      </c>
      <c r="BF14" s="2">
        <f t="shared" si="5"/>
        <v>0</v>
      </c>
      <c r="BG14" s="2">
        <f t="shared" si="6"/>
        <v>0</v>
      </c>
    </row>
    <row r="15" spans="1:59">
      <c r="A15" s="39">
        <v>8</v>
      </c>
      <c r="B15" s="40" t="s">
        <v>27</v>
      </c>
      <c r="C15" s="41" t="s">
        <v>28</v>
      </c>
      <c r="D15" s="42" t="s">
        <v>17</v>
      </c>
      <c r="E15" s="43">
        <v>9</v>
      </c>
      <c r="F15" s="86"/>
      <c r="G15" s="44">
        <f t="shared" si="0"/>
        <v>0</v>
      </c>
      <c r="H15" s="45">
        <v>0</v>
      </c>
      <c r="I15" s="45">
        <f t="shared" si="1"/>
        <v>0</v>
      </c>
      <c r="J15" s="46" t="s">
        <v>70</v>
      </c>
      <c r="K15" s="45"/>
      <c r="Q15" s="38">
        <v>2</v>
      </c>
      <c r="AA15" s="2">
        <v>12</v>
      </c>
      <c r="AB15" s="2">
        <v>0</v>
      </c>
      <c r="AC15" s="2">
        <v>10</v>
      </c>
      <c r="BB15" s="2">
        <v>2</v>
      </c>
      <c r="BC15" s="2">
        <f t="shared" si="2"/>
        <v>0</v>
      </c>
      <c r="BD15" s="2">
        <f t="shared" si="3"/>
        <v>0</v>
      </c>
      <c r="BE15" s="2">
        <f t="shared" si="4"/>
        <v>0</v>
      </c>
      <c r="BF15" s="2">
        <f t="shared" si="5"/>
        <v>0</v>
      </c>
      <c r="BG15" s="2">
        <f t="shared" si="6"/>
        <v>0</v>
      </c>
    </row>
    <row r="16" spans="1:59">
      <c r="A16" s="39">
        <v>9</v>
      </c>
      <c r="B16" s="40" t="s">
        <v>69</v>
      </c>
      <c r="C16" s="41" t="s">
        <v>68</v>
      </c>
      <c r="D16" s="42" t="s">
        <v>21</v>
      </c>
      <c r="E16" s="43">
        <v>1</v>
      </c>
      <c r="F16" s="86"/>
      <c r="G16" s="44">
        <f t="shared" si="0"/>
        <v>0</v>
      </c>
      <c r="H16" s="45">
        <v>1.89E-3</v>
      </c>
      <c r="I16" s="45">
        <f t="shared" si="1"/>
        <v>1.89E-3</v>
      </c>
      <c r="J16" s="46" t="s">
        <v>70</v>
      </c>
      <c r="K16" s="45"/>
      <c r="Q16" s="38">
        <v>2</v>
      </c>
      <c r="AA16" s="2">
        <v>12</v>
      </c>
      <c r="AB16" s="2">
        <v>0</v>
      </c>
      <c r="AC16" s="2">
        <v>11</v>
      </c>
      <c r="BB16" s="2">
        <v>2</v>
      </c>
      <c r="BC16" s="2">
        <f t="shared" si="2"/>
        <v>0</v>
      </c>
      <c r="BD16" s="2">
        <f t="shared" si="3"/>
        <v>0</v>
      </c>
      <c r="BE16" s="2">
        <f t="shared" si="4"/>
        <v>0</v>
      </c>
      <c r="BF16" s="2">
        <f t="shared" si="5"/>
        <v>0</v>
      </c>
      <c r="BG16" s="2">
        <f t="shared" si="6"/>
        <v>0</v>
      </c>
    </row>
    <row r="17" spans="1:59">
      <c r="A17" s="39">
        <v>10</v>
      </c>
      <c r="B17" s="40" t="s">
        <v>29</v>
      </c>
      <c r="C17" s="41" t="s">
        <v>30</v>
      </c>
      <c r="D17" s="42" t="s">
        <v>21</v>
      </c>
      <c r="E17" s="43">
        <v>4</v>
      </c>
      <c r="F17" s="86"/>
      <c r="G17" s="44">
        <f t="shared" si="0"/>
        <v>0</v>
      </c>
      <c r="H17" s="45">
        <v>8.0000000000000007E-5</v>
      </c>
      <c r="I17" s="45">
        <f t="shared" si="1"/>
        <v>3.2000000000000003E-4</v>
      </c>
      <c r="J17" s="46" t="s">
        <v>70</v>
      </c>
      <c r="K17" s="45"/>
      <c r="Q17" s="38">
        <v>2</v>
      </c>
      <c r="AA17" s="2">
        <v>12</v>
      </c>
      <c r="AB17" s="2">
        <v>1</v>
      </c>
      <c r="AC17" s="2">
        <v>13</v>
      </c>
      <c r="BB17" s="2">
        <v>2</v>
      </c>
      <c r="BC17" s="2">
        <f t="shared" si="2"/>
        <v>0</v>
      </c>
      <c r="BD17" s="2">
        <f t="shared" si="3"/>
        <v>0</v>
      </c>
      <c r="BE17" s="2">
        <f t="shared" si="4"/>
        <v>0</v>
      </c>
      <c r="BF17" s="2">
        <f t="shared" si="5"/>
        <v>0</v>
      </c>
      <c r="BG17" s="2">
        <f t="shared" si="6"/>
        <v>0</v>
      </c>
    </row>
    <row r="18" spans="1:59">
      <c r="A18" s="39">
        <v>11</v>
      </c>
      <c r="B18" s="40" t="s">
        <v>31</v>
      </c>
      <c r="C18" s="41" t="s">
        <v>32</v>
      </c>
      <c r="D18" s="42" t="s">
        <v>21</v>
      </c>
      <c r="E18" s="43">
        <v>24</v>
      </c>
      <c r="F18" s="86"/>
      <c r="G18" s="44">
        <f t="shared" si="0"/>
        <v>0</v>
      </c>
      <c r="H18" s="45">
        <v>1.2E-4</v>
      </c>
      <c r="I18" s="45">
        <f t="shared" si="1"/>
        <v>2.8800000000000002E-3</v>
      </c>
      <c r="J18" s="46" t="s">
        <v>70</v>
      </c>
      <c r="K18" s="45"/>
      <c r="Q18" s="38">
        <v>2</v>
      </c>
      <c r="AA18" s="2">
        <v>12</v>
      </c>
      <c r="AB18" s="2">
        <v>1</v>
      </c>
      <c r="AC18" s="2">
        <v>14</v>
      </c>
      <c r="BB18" s="2">
        <v>2</v>
      </c>
      <c r="BC18" s="2">
        <f t="shared" si="2"/>
        <v>0</v>
      </c>
      <c r="BD18" s="2">
        <f t="shared" si="3"/>
        <v>0</v>
      </c>
      <c r="BE18" s="2">
        <f t="shared" si="4"/>
        <v>0</v>
      </c>
      <c r="BF18" s="2">
        <f t="shared" si="5"/>
        <v>0</v>
      </c>
      <c r="BG18" s="2">
        <f t="shared" si="6"/>
        <v>0</v>
      </c>
    </row>
    <row r="19" spans="1:59" ht="15" customHeight="1">
      <c r="A19" s="39">
        <v>12</v>
      </c>
      <c r="B19" s="40" t="s">
        <v>33</v>
      </c>
      <c r="C19" s="41" t="s">
        <v>34</v>
      </c>
      <c r="D19" s="42" t="s">
        <v>21</v>
      </c>
      <c r="E19" s="43">
        <v>1</v>
      </c>
      <c r="F19" s="86"/>
      <c r="G19" s="44">
        <f t="shared" si="0"/>
        <v>0</v>
      </c>
      <c r="H19" s="45">
        <v>4.2199999999999998E-3</v>
      </c>
      <c r="I19" s="45">
        <f t="shared" si="1"/>
        <v>4.2199999999999998E-3</v>
      </c>
      <c r="J19" s="46" t="s">
        <v>70</v>
      </c>
      <c r="K19" s="45"/>
      <c r="Q19" s="38">
        <v>2</v>
      </c>
      <c r="AA19" s="2">
        <v>12</v>
      </c>
      <c r="AB19" s="2">
        <v>1</v>
      </c>
      <c r="AC19" s="2">
        <v>15</v>
      </c>
      <c r="BB19" s="2">
        <v>2</v>
      </c>
      <c r="BC19" s="2">
        <f t="shared" si="2"/>
        <v>0</v>
      </c>
      <c r="BD19" s="2">
        <f t="shared" si="3"/>
        <v>0</v>
      </c>
      <c r="BE19" s="2">
        <f t="shared" si="4"/>
        <v>0</v>
      </c>
      <c r="BF19" s="2">
        <f t="shared" si="5"/>
        <v>0</v>
      </c>
      <c r="BG19" s="2">
        <f t="shared" si="6"/>
        <v>0</v>
      </c>
    </row>
    <row r="20" spans="1:59">
      <c r="A20" s="39">
        <v>13</v>
      </c>
      <c r="B20" s="40" t="s">
        <v>35</v>
      </c>
      <c r="C20" s="41" t="s">
        <v>36</v>
      </c>
      <c r="D20" s="42" t="s">
        <v>24</v>
      </c>
      <c r="E20" s="43">
        <v>1</v>
      </c>
      <c r="F20" s="86"/>
      <c r="G20" s="44">
        <f t="shared" si="0"/>
        <v>0</v>
      </c>
      <c r="H20" s="45">
        <v>2.6800000000000001E-3</v>
      </c>
      <c r="I20" s="45">
        <f t="shared" si="1"/>
        <v>2.6800000000000001E-3</v>
      </c>
      <c r="J20" s="46" t="s">
        <v>70</v>
      </c>
      <c r="K20" s="45"/>
      <c r="Q20" s="38">
        <v>2</v>
      </c>
      <c r="AA20" s="2">
        <v>12</v>
      </c>
      <c r="AB20" s="2">
        <v>1</v>
      </c>
      <c r="AC20" s="2">
        <v>16</v>
      </c>
      <c r="BB20" s="2">
        <v>2</v>
      </c>
      <c r="BC20" s="2">
        <f t="shared" si="2"/>
        <v>0</v>
      </c>
      <c r="BD20" s="2">
        <f t="shared" si="3"/>
        <v>0</v>
      </c>
      <c r="BE20" s="2">
        <f t="shared" si="4"/>
        <v>0</v>
      </c>
      <c r="BF20" s="2">
        <f t="shared" si="5"/>
        <v>0</v>
      </c>
      <c r="BG20" s="2">
        <f t="shared" si="6"/>
        <v>0</v>
      </c>
    </row>
    <row r="21" spans="1:59">
      <c r="A21" s="39">
        <v>14</v>
      </c>
      <c r="B21" s="40" t="s">
        <v>37</v>
      </c>
      <c r="C21" s="41" t="s">
        <v>38</v>
      </c>
      <c r="D21" s="42" t="s">
        <v>21</v>
      </c>
      <c r="E21" s="43">
        <v>2</v>
      </c>
      <c r="F21" s="86"/>
      <c r="G21" s="44">
        <f t="shared" si="0"/>
        <v>0</v>
      </c>
      <c r="H21" s="45">
        <v>1.1800000000000001E-3</v>
      </c>
      <c r="I21" s="45">
        <f t="shared" si="1"/>
        <v>2.3600000000000001E-3</v>
      </c>
      <c r="J21" s="46" t="s">
        <v>63</v>
      </c>
      <c r="K21" s="45"/>
      <c r="Q21" s="38">
        <v>2</v>
      </c>
      <c r="AA21" s="2">
        <v>12</v>
      </c>
      <c r="AB21" s="2">
        <v>1</v>
      </c>
      <c r="AC21" s="2">
        <v>17</v>
      </c>
      <c r="BB21" s="2">
        <v>2</v>
      </c>
      <c r="BC21" s="2">
        <f t="shared" si="2"/>
        <v>0</v>
      </c>
      <c r="BD21" s="2">
        <f t="shared" si="3"/>
        <v>0</v>
      </c>
      <c r="BE21" s="2">
        <f t="shared" si="4"/>
        <v>0</v>
      </c>
      <c r="BF21" s="2">
        <f t="shared" si="5"/>
        <v>0</v>
      </c>
      <c r="BG21" s="2">
        <f t="shared" si="6"/>
        <v>0</v>
      </c>
    </row>
    <row r="22" spans="1:59">
      <c r="A22" s="39">
        <v>15</v>
      </c>
      <c r="B22" s="40" t="s">
        <v>39</v>
      </c>
      <c r="C22" s="41" t="s">
        <v>40</v>
      </c>
      <c r="D22" s="42" t="s">
        <v>21</v>
      </c>
      <c r="E22" s="43">
        <v>1</v>
      </c>
      <c r="F22" s="86"/>
      <c r="G22" s="44">
        <f t="shared" si="0"/>
        <v>0</v>
      </c>
      <c r="H22" s="45">
        <v>1.14E-3</v>
      </c>
      <c r="I22" s="45">
        <f t="shared" si="1"/>
        <v>1.14E-3</v>
      </c>
      <c r="J22" s="46" t="s">
        <v>63</v>
      </c>
      <c r="K22" s="45"/>
      <c r="Q22" s="38">
        <v>2</v>
      </c>
      <c r="AA22" s="2">
        <v>12</v>
      </c>
      <c r="AB22" s="2">
        <v>1</v>
      </c>
      <c r="AC22" s="2">
        <v>18</v>
      </c>
      <c r="BB22" s="2">
        <v>2</v>
      </c>
      <c r="BC22" s="2">
        <f t="shared" si="2"/>
        <v>0</v>
      </c>
      <c r="BD22" s="2">
        <f t="shared" si="3"/>
        <v>0</v>
      </c>
      <c r="BE22" s="2">
        <f t="shared" si="4"/>
        <v>0</v>
      </c>
      <c r="BF22" s="2">
        <f t="shared" si="5"/>
        <v>0</v>
      </c>
      <c r="BG22" s="2">
        <f t="shared" si="6"/>
        <v>0</v>
      </c>
    </row>
    <row r="23" spans="1:59">
      <c r="A23" s="39">
        <v>16</v>
      </c>
      <c r="B23" s="40" t="s">
        <v>41</v>
      </c>
      <c r="C23" s="41" t="s">
        <v>42</v>
      </c>
      <c r="D23" s="42" t="s">
        <v>43</v>
      </c>
      <c r="E23" s="43">
        <v>0.15</v>
      </c>
      <c r="F23" s="86"/>
      <c r="G23" s="44">
        <f t="shared" si="0"/>
        <v>0</v>
      </c>
      <c r="H23" s="45">
        <v>0</v>
      </c>
      <c r="I23" s="45">
        <f t="shared" si="1"/>
        <v>0</v>
      </c>
      <c r="J23" s="46" t="s">
        <v>70</v>
      </c>
      <c r="K23" s="45"/>
      <c r="Q23" s="38">
        <v>2</v>
      </c>
      <c r="AA23" s="2">
        <v>12</v>
      </c>
      <c r="AB23" s="2">
        <v>0</v>
      </c>
      <c r="AC23" s="2">
        <v>19</v>
      </c>
      <c r="BB23" s="2">
        <v>2</v>
      </c>
      <c r="BC23" s="2">
        <f t="shared" si="2"/>
        <v>0</v>
      </c>
      <c r="BD23" s="2">
        <f t="shared" si="3"/>
        <v>0</v>
      </c>
      <c r="BE23" s="2">
        <f t="shared" si="4"/>
        <v>0</v>
      </c>
      <c r="BF23" s="2">
        <f t="shared" si="5"/>
        <v>0</v>
      </c>
      <c r="BG23" s="2">
        <f t="shared" si="6"/>
        <v>0</v>
      </c>
    </row>
    <row r="24" spans="1:59">
      <c r="A24" s="47"/>
      <c r="B24" s="48" t="s">
        <v>12</v>
      </c>
      <c r="C24" s="49" t="str">
        <f>CONCATENATE(B7," ",C7)</f>
        <v>723 Vnitřní plynovod</v>
      </c>
      <c r="D24" s="47"/>
      <c r="E24" s="50"/>
      <c r="F24" s="87"/>
      <c r="G24" s="51">
        <f>SUM(G7:G23)</f>
        <v>0</v>
      </c>
      <c r="H24" s="52"/>
      <c r="I24" s="53">
        <f>SUM(I7:I23)</f>
        <v>0.11063000000000001</v>
      </c>
      <c r="J24" s="52"/>
      <c r="K24" s="53"/>
      <c r="Q24" s="38">
        <v>4</v>
      </c>
      <c r="BC24" s="54">
        <f>SUM(BC7:BC23)</f>
        <v>0</v>
      </c>
      <c r="BD24" s="54">
        <f>SUM(BD7:BD23)</f>
        <v>0</v>
      </c>
      <c r="BE24" s="54">
        <f>SUM(BE7:BE23)</f>
        <v>0</v>
      </c>
      <c r="BF24" s="54">
        <f>SUM(BF7:BF23)</f>
        <v>0</v>
      </c>
      <c r="BG24" s="54">
        <f>SUM(BG7:BG23)</f>
        <v>0</v>
      </c>
    </row>
    <row r="25" spans="1:59">
      <c r="A25" s="31" t="s">
        <v>11</v>
      </c>
      <c r="B25" s="32" t="s">
        <v>44</v>
      </c>
      <c r="C25" s="33" t="s">
        <v>45</v>
      </c>
      <c r="D25" s="34"/>
      <c r="E25" s="35"/>
      <c r="F25" s="88"/>
      <c r="G25" s="36"/>
      <c r="H25" s="37"/>
      <c r="I25" s="37"/>
      <c r="J25" s="37"/>
      <c r="K25" s="37"/>
      <c r="Q25" s="38">
        <v>1</v>
      </c>
    </row>
    <row r="26" spans="1:59">
      <c r="A26" s="39">
        <v>17</v>
      </c>
      <c r="B26" s="40" t="s">
        <v>46</v>
      </c>
      <c r="C26" s="41" t="s">
        <v>47</v>
      </c>
      <c r="D26" s="42" t="s">
        <v>17</v>
      </c>
      <c r="E26" s="43">
        <v>9</v>
      </c>
      <c r="F26" s="86"/>
      <c r="G26" s="44">
        <f>E26*F26</f>
        <v>0</v>
      </c>
      <c r="H26" s="45">
        <v>1.2E-4</v>
      </c>
      <c r="I26" s="45">
        <f>E26*H26</f>
        <v>1.08E-3</v>
      </c>
      <c r="J26" s="46" t="s">
        <v>70</v>
      </c>
      <c r="K26" s="45"/>
      <c r="Q26" s="38">
        <v>2</v>
      </c>
      <c r="AA26" s="2">
        <v>12</v>
      </c>
      <c r="AB26" s="2">
        <v>0</v>
      </c>
      <c r="AC26" s="2">
        <v>20</v>
      </c>
      <c r="BB26" s="2">
        <v>2</v>
      </c>
      <c r="BC26" s="2">
        <f>IF(BB26=1,G26,0)</f>
        <v>0</v>
      </c>
      <c r="BD26" s="2">
        <f>IF(BB26=2,G26,0)</f>
        <v>0</v>
      </c>
      <c r="BE26" s="2">
        <f>IF(BB26=3,G26,0)</f>
        <v>0</v>
      </c>
      <c r="BF26" s="2">
        <f>IF(BB26=4,G26,0)</f>
        <v>0</v>
      </c>
      <c r="BG26" s="2">
        <f>IF(BB26=5,G26,0)</f>
        <v>0</v>
      </c>
    </row>
    <row r="27" spans="1:59">
      <c r="A27" s="47"/>
      <c r="B27" s="48" t="s">
        <v>12</v>
      </c>
      <c r="C27" s="49" t="str">
        <f>CONCATENATE(B25," ",C25)</f>
        <v>783 Nátěry</v>
      </c>
      <c r="D27" s="47"/>
      <c r="E27" s="50"/>
      <c r="F27" s="87"/>
      <c r="G27" s="51">
        <f>SUM(G25:G26)</f>
        <v>0</v>
      </c>
      <c r="H27" s="52"/>
      <c r="I27" s="53">
        <f>SUM(I25:I26)</f>
        <v>1.08E-3</v>
      </c>
      <c r="J27" s="46"/>
      <c r="K27" s="53"/>
      <c r="Q27" s="38">
        <v>4</v>
      </c>
      <c r="BC27" s="54">
        <f>SUM(BC25:BC26)</f>
        <v>0</v>
      </c>
      <c r="BD27" s="54">
        <f>SUM(BD25:BD26)</f>
        <v>0</v>
      </c>
      <c r="BE27" s="54">
        <f>SUM(BE25:BE26)</f>
        <v>0</v>
      </c>
      <c r="BF27" s="54">
        <f>SUM(BF25:BF26)</f>
        <v>0</v>
      </c>
      <c r="BG27" s="54">
        <f>SUM(BG25:BG26)</f>
        <v>0</v>
      </c>
    </row>
    <row r="28" spans="1:59">
      <c r="A28" s="31" t="s">
        <v>11</v>
      </c>
      <c r="B28" s="32" t="s">
        <v>48</v>
      </c>
      <c r="C28" s="33" t="s">
        <v>49</v>
      </c>
      <c r="D28" s="34"/>
      <c r="E28" s="35"/>
      <c r="F28" s="88"/>
      <c r="G28" s="36"/>
      <c r="H28" s="37"/>
      <c r="I28" s="37"/>
      <c r="J28" s="37"/>
      <c r="K28" s="37"/>
      <c r="Q28" s="38">
        <v>1</v>
      </c>
    </row>
    <row r="29" spans="1:59" ht="26.4">
      <c r="A29" s="39">
        <v>18</v>
      </c>
      <c r="B29" s="40" t="s">
        <v>50</v>
      </c>
      <c r="C29" s="41" t="s">
        <v>51</v>
      </c>
      <c r="D29" s="42" t="s">
        <v>24</v>
      </c>
      <c r="E29" s="43">
        <v>1</v>
      </c>
      <c r="F29" s="86"/>
      <c r="G29" s="44">
        <f>E29*F29</f>
        <v>0</v>
      </c>
      <c r="H29" s="45">
        <v>0</v>
      </c>
      <c r="I29" s="45">
        <f>E29*H29</f>
        <v>0</v>
      </c>
      <c r="J29" s="46" t="s">
        <v>70</v>
      </c>
      <c r="K29" s="45"/>
      <c r="Q29" s="38">
        <v>2</v>
      </c>
      <c r="AA29" s="2">
        <v>12</v>
      </c>
      <c r="AB29" s="2">
        <v>1</v>
      </c>
      <c r="AC29" s="2">
        <v>21</v>
      </c>
      <c r="BB29" s="2">
        <v>1</v>
      </c>
      <c r="BC29" s="2">
        <f>IF(BB29=1,G29,0)</f>
        <v>0</v>
      </c>
      <c r="BD29" s="2">
        <f>IF(BB29=2,G29,0)</f>
        <v>0</v>
      </c>
      <c r="BE29" s="2">
        <f>IF(BB29=3,G29,0)</f>
        <v>0</v>
      </c>
      <c r="BF29" s="2">
        <f>IF(BB29=4,G29,0)</f>
        <v>0</v>
      </c>
      <c r="BG29" s="2">
        <f>IF(BB29=5,G29,0)</f>
        <v>0</v>
      </c>
    </row>
    <row r="30" spans="1:59">
      <c r="A30" s="39">
        <v>19</v>
      </c>
      <c r="B30" s="40" t="s">
        <v>52</v>
      </c>
      <c r="C30" s="41" t="s">
        <v>75</v>
      </c>
      <c r="D30" s="42" t="s">
        <v>24</v>
      </c>
      <c r="E30" s="43">
        <v>1</v>
      </c>
      <c r="F30" s="86"/>
      <c r="G30" s="44">
        <f>E30*F30</f>
        <v>0</v>
      </c>
      <c r="H30" s="45">
        <v>0</v>
      </c>
      <c r="I30" s="45">
        <f>E30*H30</f>
        <v>0</v>
      </c>
      <c r="J30" s="46" t="s">
        <v>70</v>
      </c>
      <c r="K30" s="45"/>
      <c r="Q30" s="38">
        <v>2</v>
      </c>
      <c r="AA30" s="2">
        <v>12</v>
      </c>
      <c r="AB30" s="2">
        <v>1</v>
      </c>
      <c r="AC30" s="2">
        <v>22</v>
      </c>
      <c r="BB30" s="2">
        <v>1</v>
      </c>
      <c r="BC30" s="2">
        <f>IF(BB30=1,G30,0)</f>
        <v>0</v>
      </c>
      <c r="BD30" s="2">
        <f>IF(BB30=2,G30,0)</f>
        <v>0</v>
      </c>
      <c r="BE30" s="2">
        <f>IF(BB30=3,G30,0)</f>
        <v>0</v>
      </c>
      <c r="BF30" s="2">
        <f>IF(BB30=4,G30,0)</f>
        <v>0</v>
      </c>
      <c r="BG30" s="2">
        <f>IF(BB30=5,G30,0)</f>
        <v>0</v>
      </c>
    </row>
    <row r="31" spans="1:59">
      <c r="A31" s="39">
        <v>20</v>
      </c>
      <c r="B31" s="40" t="s">
        <v>53</v>
      </c>
      <c r="C31" s="41" t="s">
        <v>54</v>
      </c>
      <c r="D31" s="42" t="s">
        <v>24</v>
      </c>
      <c r="E31" s="43">
        <v>1</v>
      </c>
      <c r="F31" s="86"/>
      <c r="G31" s="44">
        <f>E31*F31</f>
        <v>0</v>
      </c>
      <c r="H31" s="45">
        <v>0</v>
      </c>
      <c r="I31" s="45">
        <f>E31*H31</f>
        <v>0</v>
      </c>
      <c r="J31" s="46" t="s">
        <v>70</v>
      </c>
      <c r="K31" s="45"/>
      <c r="Q31" s="38">
        <v>2</v>
      </c>
      <c r="AA31" s="2">
        <v>12</v>
      </c>
      <c r="AB31" s="2">
        <v>1</v>
      </c>
      <c r="AC31" s="2">
        <v>23</v>
      </c>
      <c r="BB31" s="2">
        <v>1</v>
      </c>
      <c r="BC31" s="2">
        <f>IF(BB31=1,G31,0)</f>
        <v>0</v>
      </c>
      <c r="BD31" s="2">
        <f>IF(BB31=2,G31,0)</f>
        <v>0</v>
      </c>
      <c r="BE31" s="2">
        <f>IF(BB31=3,G31,0)</f>
        <v>0</v>
      </c>
      <c r="BF31" s="2">
        <f>IF(BB31=4,G31,0)</f>
        <v>0</v>
      </c>
      <c r="BG31" s="2">
        <f>IF(BB31=5,G31,0)</f>
        <v>0</v>
      </c>
    </row>
    <row r="32" spans="1:59">
      <c r="A32" s="39">
        <v>21</v>
      </c>
      <c r="B32" s="40" t="s">
        <v>55</v>
      </c>
      <c r="C32" s="41" t="s">
        <v>56</v>
      </c>
      <c r="D32" s="42" t="s">
        <v>24</v>
      </c>
      <c r="E32" s="43">
        <v>1</v>
      </c>
      <c r="F32" s="86"/>
      <c r="G32" s="44">
        <f>E32*F32</f>
        <v>0</v>
      </c>
      <c r="H32" s="45">
        <v>0</v>
      </c>
      <c r="I32" s="45">
        <f>E32*H32</f>
        <v>0</v>
      </c>
      <c r="J32" s="46" t="s">
        <v>70</v>
      </c>
      <c r="K32" s="45"/>
      <c r="Q32" s="38">
        <v>2</v>
      </c>
      <c r="AA32" s="2">
        <v>12</v>
      </c>
      <c r="AB32" s="2">
        <v>1</v>
      </c>
      <c r="AC32" s="2">
        <v>24</v>
      </c>
      <c r="BB32" s="2">
        <v>1</v>
      </c>
      <c r="BC32" s="2">
        <f>IF(BB32=1,G32,0)</f>
        <v>0</v>
      </c>
      <c r="BD32" s="2">
        <f>IF(BB32=2,G32,0)</f>
        <v>0</v>
      </c>
      <c r="BE32" s="2">
        <f>IF(BB32=3,G32,0)</f>
        <v>0</v>
      </c>
      <c r="BF32" s="2">
        <f>IF(BB32=4,G32,0)</f>
        <v>0</v>
      </c>
      <c r="BG32" s="2">
        <f>IF(BB32=5,G32,0)</f>
        <v>0</v>
      </c>
    </row>
    <row r="33" spans="1:59">
      <c r="A33" s="39">
        <v>22</v>
      </c>
      <c r="B33" s="40" t="s">
        <v>57</v>
      </c>
      <c r="C33" s="41" t="s">
        <v>58</v>
      </c>
      <c r="D33" s="42" t="s">
        <v>24</v>
      </c>
      <c r="E33" s="43">
        <v>2</v>
      </c>
      <c r="F33" s="86"/>
      <c r="G33" s="44">
        <f>E33*F33</f>
        <v>0</v>
      </c>
      <c r="H33" s="45">
        <v>0</v>
      </c>
      <c r="I33" s="45">
        <f>E33*H33</f>
        <v>0</v>
      </c>
      <c r="J33" s="46" t="s">
        <v>70</v>
      </c>
      <c r="K33" s="45"/>
      <c r="Q33" s="38">
        <v>2</v>
      </c>
      <c r="AA33" s="2">
        <v>12</v>
      </c>
      <c r="AB33" s="2">
        <v>1</v>
      </c>
      <c r="AC33" s="2">
        <v>25</v>
      </c>
      <c r="BB33" s="2">
        <v>1</v>
      </c>
      <c r="BC33" s="2">
        <f>IF(BB33=1,G33,0)</f>
        <v>0</v>
      </c>
      <c r="BD33" s="2">
        <f>IF(BB33=2,G33,0)</f>
        <v>0</v>
      </c>
      <c r="BE33" s="2">
        <f>IF(BB33=3,G33,0)</f>
        <v>0</v>
      </c>
      <c r="BF33" s="2">
        <f>IF(BB33=4,G33,0)</f>
        <v>0</v>
      </c>
      <c r="BG33" s="2">
        <f>IF(BB33=5,G33,0)</f>
        <v>0</v>
      </c>
    </row>
    <row r="34" spans="1:59" ht="13.8" thickBot="1">
      <c r="A34" s="34"/>
      <c r="B34" s="55" t="s">
        <v>12</v>
      </c>
      <c r="C34" s="56" t="str">
        <f>CONCATENATE(B28," ",C28)</f>
        <v>VN Vedlejší náklady</v>
      </c>
      <c r="D34" s="34"/>
      <c r="E34" s="57"/>
      <c r="F34" s="57"/>
      <c r="G34" s="58">
        <f>SUM(G28:G33)</f>
        <v>0</v>
      </c>
      <c r="H34" s="33"/>
      <c r="I34" s="59">
        <f>SUM(I28:I33)</f>
        <v>0</v>
      </c>
      <c r="J34" s="33"/>
      <c r="K34" s="59"/>
      <c r="Q34" s="38">
        <v>4</v>
      </c>
      <c r="BC34" s="54">
        <f>SUM(BC28:BC33)</f>
        <v>0</v>
      </c>
      <c r="BD34" s="54">
        <f>SUM(BD28:BD33)</f>
        <v>0</v>
      </c>
      <c r="BE34" s="54">
        <f>SUM(BE28:BE33)</f>
        <v>0</v>
      </c>
      <c r="BF34" s="54">
        <f>SUM(BF28:BF33)</f>
        <v>0</v>
      </c>
      <c r="BG34" s="54">
        <f>SUM(BG28:BG33)</f>
        <v>0</v>
      </c>
    </row>
    <row r="35" spans="1:59" ht="13.8" thickBot="1">
      <c r="A35" s="60"/>
      <c r="B35" s="61"/>
      <c r="C35" s="62" t="s">
        <v>59</v>
      </c>
      <c r="D35" s="62"/>
      <c r="E35" s="61"/>
      <c r="F35" s="61"/>
      <c r="G35" s="63">
        <f>SUM(G34,G27,G24)</f>
        <v>0</v>
      </c>
      <c r="H35" s="61"/>
      <c r="I35" s="61"/>
      <c r="J35" s="64"/>
      <c r="K35" s="65"/>
    </row>
    <row r="36" spans="1:59">
      <c r="A36" s="66"/>
      <c r="B36" s="67"/>
      <c r="C36" s="67"/>
      <c r="D36" s="67"/>
      <c r="E36" s="67"/>
      <c r="F36" s="67"/>
      <c r="G36" s="67"/>
      <c r="H36" s="67"/>
      <c r="I36" s="68"/>
      <c r="J36" s="68"/>
      <c r="K36" s="69"/>
    </row>
    <row r="37" spans="1:59">
      <c r="A37" s="70"/>
      <c r="B37" s="71"/>
      <c r="C37" s="71"/>
      <c r="D37" s="71"/>
      <c r="E37" s="71"/>
      <c r="F37" s="71"/>
      <c r="G37" s="71"/>
      <c r="H37" s="71"/>
      <c r="I37" s="72"/>
      <c r="J37" s="72"/>
      <c r="K37" s="73"/>
    </row>
    <row r="38" spans="1:59">
      <c r="A38" s="70"/>
      <c r="B38" s="74" t="s">
        <v>60</v>
      </c>
      <c r="C38" s="71"/>
      <c r="D38" s="71"/>
      <c r="E38" s="71"/>
      <c r="F38" s="71"/>
      <c r="G38" s="71"/>
      <c r="H38" s="71"/>
      <c r="I38" s="72"/>
      <c r="J38" s="72"/>
      <c r="K38" s="73"/>
    </row>
    <row r="39" spans="1:59">
      <c r="A39" s="70"/>
      <c r="B39" s="71" t="s">
        <v>71</v>
      </c>
      <c r="C39" s="71"/>
      <c r="D39" s="71"/>
      <c r="E39" s="71"/>
      <c r="F39" s="71"/>
      <c r="G39" s="71"/>
      <c r="H39" s="71"/>
      <c r="I39" s="72"/>
      <c r="J39" s="72"/>
      <c r="K39" s="73"/>
    </row>
    <row r="40" spans="1:59">
      <c r="A40" s="75"/>
      <c r="B40" s="76" t="s">
        <v>61</v>
      </c>
      <c r="C40" s="76"/>
      <c r="D40" s="76"/>
      <c r="E40" s="76"/>
      <c r="F40" s="76"/>
      <c r="G40" s="76"/>
      <c r="H40" s="76"/>
      <c r="I40" s="77"/>
      <c r="J40" s="77"/>
      <c r="K40" s="78"/>
    </row>
    <row r="41" spans="1:59">
      <c r="E41" s="2"/>
    </row>
    <row r="42" spans="1:59">
      <c r="E42" s="2"/>
    </row>
    <row r="43" spans="1:59">
      <c r="E43" s="2"/>
    </row>
    <row r="44" spans="1:59">
      <c r="E44" s="2"/>
    </row>
    <row r="45" spans="1:59">
      <c r="E45" s="2"/>
    </row>
    <row r="46" spans="1:59">
      <c r="E46" s="2"/>
    </row>
    <row r="47" spans="1:59">
      <c r="E47" s="2"/>
    </row>
    <row r="48" spans="1:59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A58" s="72"/>
      <c r="B58" s="72"/>
      <c r="C58" s="72"/>
      <c r="D58" s="72"/>
      <c r="E58" s="72"/>
      <c r="F58" s="72"/>
      <c r="G58" s="72"/>
    </row>
    <row r="59" spans="1:7">
      <c r="A59" s="72"/>
      <c r="B59" s="72"/>
      <c r="C59" s="72"/>
      <c r="D59" s="72"/>
      <c r="E59" s="72"/>
      <c r="F59" s="72"/>
      <c r="G59" s="72"/>
    </row>
    <row r="60" spans="1:7">
      <c r="A60" s="72"/>
      <c r="B60" s="72"/>
      <c r="C60" s="72"/>
      <c r="D60" s="72"/>
      <c r="E60" s="72"/>
      <c r="F60" s="72"/>
      <c r="G60" s="72"/>
    </row>
    <row r="61" spans="1:7">
      <c r="A61" s="72"/>
      <c r="B61" s="72"/>
      <c r="C61" s="72"/>
      <c r="D61" s="72"/>
      <c r="E61" s="72"/>
      <c r="F61" s="72"/>
      <c r="G61" s="72"/>
    </row>
    <row r="62" spans="1:7">
      <c r="E62" s="2"/>
    </row>
    <row r="63" spans="1:7">
      <c r="E63" s="2"/>
    </row>
    <row r="64" spans="1:7">
      <c r="E64" s="2"/>
    </row>
    <row r="65" spans="5:5">
      <c r="E65" s="2"/>
    </row>
    <row r="66" spans="5:5">
      <c r="E66" s="2"/>
    </row>
    <row r="67" spans="5:5">
      <c r="E67" s="2"/>
    </row>
    <row r="68" spans="5:5">
      <c r="E68" s="2"/>
    </row>
    <row r="69" spans="5:5">
      <c r="E69" s="2"/>
    </row>
    <row r="70" spans="5:5">
      <c r="E70" s="2"/>
    </row>
    <row r="71" spans="5:5">
      <c r="E71" s="2"/>
    </row>
    <row r="72" spans="5:5">
      <c r="E72" s="2"/>
    </row>
    <row r="73" spans="5:5">
      <c r="E73" s="2"/>
    </row>
    <row r="74" spans="5:5">
      <c r="E74" s="2"/>
    </row>
    <row r="75" spans="5:5">
      <c r="E75" s="2"/>
    </row>
    <row r="76" spans="5:5">
      <c r="E76" s="2"/>
    </row>
    <row r="77" spans="5:5">
      <c r="E77" s="2"/>
    </row>
    <row r="78" spans="5:5">
      <c r="E78" s="2"/>
    </row>
    <row r="79" spans="5:5">
      <c r="E79" s="2"/>
    </row>
    <row r="80" spans="5:5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A87" s="79"/>
      <c r="B87" s="79"/>
    </row>
    <row r="88" spans="1:7">
      <c r="A88" s="72"/>
      <c r="B88" s="72"/>
      <c r="C88" s="81"/>
      <c r="D88" s="81"/>
      <c r="E88" s="82"/>
      <c r="F88" s="81"/>
      <c r="G88" s="83"/>
    </row>
    <row r="89" spans="1:7">
      <c r="A89" s="84"/>
      <c r="B89" s="84"/>
      <c r="C89" s="72"/>
      <c r="D89" s="72"/>
      <c r="E89" s="85"/>
      <c r="F89" s="72"/>
      <c r="G89" s="72"/>
    </row>
    <row r="90" spans="1:7">
      <c r="A90" s="72"/>
      <c r="B90" s="72"/>
      <c r="C90" s="72"/>
      <c r="D90" s="72"/>
      <c r="E90" s="85"/>
      <c r="F90" s="72"/>
      <c r="G90" s="72"/>
    </row>
    <row r="91" spans="1:7">
      <c r="A91" s="72"/>
      <c r="B91" s="72"/>
      <c r="C91" s="72"/>
      <c r="D91" s="72"/>
      <c r="E91" s="85"/>
      <c r="F91" s="72"/>
      <c r="G91" s="72"/>
    </row>
    <row r="92" spans="1:7">
      <c r="A92" s="72"/>
      <c r="B92" s="72"/>
      <c r="C92" s="72"/>
      <c r="D92" s="72"/>
      <c r="E92" s="85"/>
      <c r="F92" s="72"/>
      <c r="G92" s="72"/>
    </row>
    <row r="93" spans="1:7">
      <c r="A93" s="72"/>
      <c r="B93" s="72"/>
      <c r="C93" s="72"/>
      <c r="D93" s="72"/>
      <c r="E93" s="85"/>
      <c r="F93" s="72"/>
      <c r="G93" s="72"/>
    </row>
    <row r="94" spans="1:7">
      <c r="A94" s="72"/>
      <c r="B94" s="72"/>
      <c r="C94" s="72"/>
      <c r="D94" s="72"/>
      <c r="E94" s="85"/>
      <c r="F94" s="72"/>
      <c r="G94" s="72"/>
    </row>
    <row r="95" spans="1:7">
      <c r="A95" s="72"/>
      <c r="B95" s="72"/>
      <c r="C95" s="72"/>
      <c r="D95" s="72"/>
      <c r="E95" s="85"/>
      <c r="F95" s="72"/>
      <c r="G95" s="72"/>
    </row>
    <row r="96" spans="1:7">
      <c r="A96" s="72"/>
      <c r="B96" s="72"/>
      <c r="C96" s="72"/>
      <c r="D96" s="72"/>
      <c r="E96" s="85"/>
      <c r="F96" s="72"/>
      <c r="G96" s="72"/>
    </row>
    <row r="97" spans="1:7">
      <c r="A97" s="72"/>
      <c r="B97" s="72"/>
      <c r="C97" s="72"/>
      <c r="D97" s="72"/>
      <c r="E97" s="85"/>
      <c r="F97" s="72"/>
      <c r="G97" s="72"/>
    </row>
    <row r="98" spans="1:7">
      <c r="A98" s="72"/>
      <c r="B98" s="72"/>
      <c r="C98" s="72"/>
      <c r="D98" s="72"/>
      <c r="E98" s="85"/>
      <c r="F98" s="72"/>
      <c r="G98" s="72"/>
    </row>
    <row r="99" spans="1:7">
      <c r="A99" s="72"/>
      <c r="B99" s="72"/>
      <c r="C99" s="72"/>
      <c r="D99" s="72"/>
      <c r="E99" s="85"/>
      <c r="F99" s="72"/>
      <c r="G99" s="72"/>
    </row>
    <row r="100" spans="1:7">
      <c r="A100" s="72"/>
      <c r="B100" s="72"/>
      <c r="C100" s="72"/>
      <c r="D100" s="72"/>
      <c r="E100" s="85"/>
      <c r="F100" s="72"/>
      <c r="G100" s="72"/>
    </row>
    <row r="101" spans="1:7">
      <c r="A101" s="72"/>
      <c r="B101" s="72"/>
      <c r="C101" s="72"/>
      <c r="D101" s="72"/>
      <c r="E101" s="85"/>
      <c r="F101" s="72"/>
      <c r="G101" s="72"/>
    </row>
  </sheetData>
  <sheetProtection password="C6B9" sheet="1" objects="1" scenarios="1" formatColumns="0" formatRows="0" selectLockedCells="1"/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  <rowBreaks count="1" manualBreakCount="1">
    <brk id="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11</vt:i4>
      </vt:variant>
    </vt:vector>
  </HeadingPairs>
  <TitlesOfParts>
    <vt:vector size="12" baseType="lpstr">
      <vt:lpstr>Položky</vt:lpstr>
      <vt:lpstr>Položky!Názvy_tisku</vt:lpstr>
      <vt:lpstr>Položky!Oblast_tisku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Černý</dc:creator>
  <cp:lastModifiedBy>Sedláček Zdeněk</cp:lastModifiedBy>
  <cp:lastPrinted>2016-03-22T16:13:24Z</cp:lastPrinted>
  <dcterms:created xsi:type="dcterms:W3CDTF">2016-03-22T10:31:15Z</dcterms:created>
  <dcterms:modified xsi:type="dcterms:W3CDTF">2017-03-17T12:42:45Z</dcterms:modified>
</cp:coreProperties>
</file>